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avalonconsulting.sharepoint.com/sites/LiveProjects/FY 2425/2024_SunTzu/Cases/Case 2/Round 2/"/>
    </mc:Choice>
  </mc:AlternateContent>
  <xr:revisionPtr revIDLastSave="1061" documentId="11_F25DC773A252ABDACC1048C729987D5E5BDE58E9" xr6:coauthVersionLast="47" xr6:coauthVersionMax="47" xr10:uidLastSave="{9A208284-5538-4353-9C5F-76A46E28B2ED}"/>
  <bookViews>
    <workbookView xWindow="-108" yWindow="-108" windowWidth="23256" windowHeight="12456" activeTab="2" xr2:uid="{00000000-000D-0000-FFFF-FFFF00000000}"/>
  </bookViews>
  <sheets>
    <sheet name="Horizontal" sheetId="1" r:id="rId1"/>
    <sheet name="Vertical" sheetId="2" r:id="rId2"/>
    <sheet name="Nexus Tech Financials" sheetId="3" r:id="rId3"/>
  </sheets>
  <definedNames>
    <definedName name="_xlnm._FilterDatabase" localSheetId="0" hidden="1">Horizontal!$B$2:$N$2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9" i="3" l="1"/>
  <c r="M49" i="3"/>
  <c r="N46" i="3"/>
  <c r="M46" i="3"/>
  <c r="N40" i="3"/>
  <c r="M40" i="3"/>
  <c r="I10" i="3"/>
  <c r="I14" i="3" s="1"/>
  <c r="I16" i="3" s="1"/>
  <c r="I18" i="3" s="1"/>
  <c r="I23" i="3" s="1"/>
  <c r="H10" i="3"/>
  <c r="H14" i="3" s="1"/>
  <c r="H16" i="3" s="1"/>
  <c r="H18" i="3" s="1"/>
  <c r="H23" i="3" s="1"/>
  <c r="D44" i="3"/>
  <c r="C44" i="3"/>
  <c r="D35" i="3"/>
  <c r="C35" i="3"/>
  <c r="D31" i="3"/>
  <c r="D36" i="3" s="1"/>
  <c r="C31" i="3"/>
  <c r="D21" i="3"/>
  <c r="C21" i="3"/>
  <c r="D15" i="3"/>
  <c r="C15" i="3"/>
  <c r="C22" i="3" l="1"/>
  <c r="N9" i="3"/>
  <c r="N21" i="3" s="1"/>
  <c r="N31" i="3" s="1"/>
  <c r="N35" i="3" s="1"/>
  <c r="M9" i="3"/>
  <c r="M21" i="3" s="1"/>
  <c r="M31" i="3" s="1"/>
  <c r="M35" i="3" s="1"/>
  <c r="C36" i="3"/>
  <c r="C45" i="3" s="1"/>
  <c r="D22" i="3"/>
  <c r="D45" i="3"/>
</calcChain>
</file>

<file path=xl/sharedStrings.xml><?xml version="1.0" encoding="utf-8"?>
<sst xmlns="http://schemas.openxmlformats.org/spreadsheetml/2006/main" count="610" uniqueCount="211">
  <si>
    <t>Services</t>
  </si>
  <si>
    <t>L1</t>
  </si>
  <si>
    <t>L2</t>
  </si>
  <si>
    <t>L3</t>
  </si>
  <si>
    <t>Traditional/ Next-gen</t>
  </si>
  <si>
    <t>2020</t>
  </si>
  <si>
    <t>2021</t>
  </si>
  <si>
    <t>2022</t>
  </si>
  <si>
    <t>2023</t>
  </si>
  <si>
    <t>2024</t>
  </si>
  <si>
    <t>2025</t>
  </si>
  <si>
    <t>CAGR (2020-25)</t>
  </si>
  <si>
    <t>Addressable/Non-Addressable</t>
  </si>
  <si>
    <t>IT services</t>
  </si>
  <si>
    <t>Managed services</t>
  </si>
  <si>
    <t>Managed network &amp; infra</t>
  </si>
  <si>
    <t>LAN</t>
  </si>
  <si>
    <t>Traditional</t>
  </si>
  <si>
    <t>-</t>
  </si>
  <si>
    <t>Addressable</t>
  </si>
  <si>
    <t>Routers</t>
  </si>
  <si>
    <t>SD-WAN</t>
  </si>
  <si>
    <t>Next-gen</t>
  </si>
  <si>
    <t>Datacenter</t>
  </si>
  <si>
    <t>Managed traditional application</t>
  </si>
  <si>
    <t>Managed cloud application</t>
  </si>
  <si>
    <t>Endpoint managed</t>
  </si>
  <si>
    <t>Cloud managed services</t>
  </si>
  <si>
    <t>Managed cyber sec. services</t>
  </si>
  <si>
    <t>Non-Addressable</t>
  </si>
  <si>
    <t>Desktop as a service</t>
  </si>
  <si>
    <t>Mobility/Web Ops</t>
  </si>
  <si>
    <t>Next-Gen app. Management</t>
  </si>
  <si>
    <t>CRM &amp; Loyalty mgmt.</t>
  </si>
  <si>
    <t>Social media management</t>
  </si>
  <si>
    <t>Other Enterprise app mgt</t>
  </si>
  <si>
    <t>System integration</t>
  </si>
  <si>
    <t>Network integration</t>
  </si>
  <si>
    <t>Infrastructure integration</t>
  </si>
  <si>
    <t>Applications</t>
  </si>
  <si>
    <t>Development</t>
  </si>
  <si>
    <t>Integration</t>
  </si>
  <si>
    <t>Cloud system integration</t>
  </si>
  <si>
    <t>Cybersecurity integration</t>
  </si>
  <si>
    <t>Cloud custom app. Development</t>
  </si>
  <si>
    <t>API Integration mgmt.</t>
  </si>
  <si>
    <t>Platform dev. &amp; integration</t>
  </si>
  <si>
    <t>DevOps reliability engg.</t>
  </si>
  <si>
    <t>SaaS packaged Soft. Implement.</t>
  </si>
  <si>
    <t>BPO/Outsourcing</t>
  </si>
  <si>
    <t>BPO</t>
  </si>
  <si>
    <t>Finance and accounting</t>
  </si>
  <si>
    <t>HR</t>
  </si>
  <si>
    <t>Customer care</t>
  </si>
  <si>
    <t>SCM</t>
  </si>
  <si>
    <t>Operations</t>
  </si>
  <si>
    <t>Administration</t>
  </si>
  <si>
    <t>BPaaS</t>
  </si>
  <si>
    <t>Cloud Payment Processing</t>
  </si>
  <si>
    <t>Consulting</t>
  </si>
  <si>
    <t>Business consulting</t>
  </si>
  <si>
    <t>IT consulting</t>
  </si>
  <si>
    <t>Application Technology Consulting</t>
  </si>
  <si>
    <t>Infrastructure Technology Consulting</t>
  </si>
  <si>
    <t>Technology Strategy and Governance</t>
  </si>
  <si>
    <t>Cloud Consulting</t>
  </si>
  <si>
    <t>Cybersecurity professional services</t>
  </si>
  <si>
    <t>Design thinking</t>
  </si>
  <si>
    <t>CEX design</t>
  </si>
  <si>
    <t>Digital consulting</t>
  </si>
  <si>
    <t>API Strategy</t>
  </si>
  <si>
    <t>BPM &amp; Process consulting</t>
  </si>
  <si>
    <t>BI/Advanced analytics</t>
  </si>
  <si>
    <t>App. Portfolio management</t>
  </si>
  <si>
    <t>Storage and cloud</t>
  </si>
  <si>
    <t>Colocation</t>
  </si>
  <si>
    <t>Data center</t>
  </si>
  <si>
    <t>Public cloud</t>
  </si>
  <si>
    <t>IaaS</t>
  </si>
  <si>
    <t>Private cloud</t>
  </si>
  <si>
    <t>Virtual private cloud</t>
  </si>
  <si>
    <t>SDDC/N implementation</t>
  </si>
  <si>
    <t>Workspace as a service</t>
  </si>
  <si>
    <t>Software</t>
  </si>
  <si>
    <t>Hardware</t>
  </si>
  <si>
    <t>Platforms &amp; SaaS</t>
  </si>
  <si>
    <t>PaaS</t>
  </si>
  <si>
    <t>SaaS</t>
  </si>
  <si>
    <t>IoT</t>
  </si>
  <si>
    <t>AI</t>
  </si>
  <si>
    <t>Big data</t>
  </si>
  <si>
    <t>EHR</t>
  </si>
  <si>
    <t>SG</t>
  </si>
  <si>
    <t>Connectivity services</t>
  </si>
  <si>
    <t>Mobile</t>
  </si>
  <si>
    <t>Data</t>
  </si>
  <si>
    <t>Voice</t>
  </si>
  <si>
    <t>Standard connectivity</t>
  </si>
  <si>
    <t>Fixed voice</t>
  </si>
  <si>
    <t>VSAT</t>
  </si>
  <si>
    <t>Dedicated internet access</t>
  </si>
  <si>
    <t>Broadband internet</t>
  </si>
  <si>
    <t>MPLS</t>
  </si>
  <si>
    <t>Total</t>
  </si>
  <si>
    <t>Sector</t>
  </si>
  <si>
    <t>Utilities</t>
  </si>
  <si>
    <t>Education</t>
  </si>
  <si>
    <t>Healthcare</t>
  </si>
  <si>
    <t>Manufacturing</t>
  </si>
  <si>
    <t>Resource Industries</t>
  </si>
  <si>
    <t>BFSI</t>
  </si>
  <si>
    <t>Telecommunications</t>
  </si>
  <si>
    <t>Professional Services</t>
  </si>
  <si>
    <t>Personal and Consumer Services</t>
  </si>
  <si>
    <t>Government</t>
  </si>
  <si>
    <t>Retail &amp; Wholesale</t>
  </si>
  <si>
    <t>Transportation</t>
  </si>
  <si>
    <t>Total (SAR B)</t>
  </si>
  <si>
    <t>IT Services</t>
  </si>
  <si>
    <t>Connectivity</t>
  </si>
  <si>
    <t>Balance Sheet</t>
  </si>
  <si>
    <t>KSA Market Size in USD Mn</t>
  </si>
  <si>
    <t>KSA Addressable ICT Market size in SAR Bn</t>
  </si>
  <si>
    <t>ASSETS</t>
  </si>
  <si>
    <t>CURRENT ASSETS</t>
  </si>
  <si>
    <t>Cash and cash equivalents</t>
  </si>
  <si>
    <t>Accounts receivable</t>
  </si>
  <si>
    <t>Contract assets</t>
  </si>
  <si>
    <t>TOTAL CURRENT ASSETS</t>
  </si>
  <si>
    <t>NON-CURRENT ASSETS</t>
  </si>
  <si>
    <t>Contract costs</t>
  </si>
  <si>
    <t>property ard equipment</t>
  </si>
  <si>
    <t>Deferred revenue</t>
  </si>
  <si>
    <t>TOTAL CURRENT LIABILITIES</t>
  </si>
  <si>
    <t>End of service indemnities</t>
  </si>
  <si>
    <t>TOTAL NON-CURRENT LIABILITIES</t>
  </si>
  <si>
    <t>TOTAL LIABILITIES</t>
  </si>
  <si>
    <t>Treasury shares</t>
  </si>
  <si>
    <t>Retained earnings</t>
  </si>
  <si>
    <t>TOTAL EQUITY</t>
  </si>
  <si>
    <t>TOTAL LIABILITIES AND EQUITY</t>
  </si>
  <si>
    <t xml:space="preserve">NON-CURRENT LIABILITIES </t>
  </si>
  <si>
    <t>Lease liabilities</t>
  </si>
  <si>
    <t>Zakat payable</t>
  </si>
  <si>
    <t>Contract liabilities</t>
  </si>
  <si>
    <t>Right-of-use assets</t>
  </si>
  <si>
    <t>TOTAL NON-CURRENT ASSETS</t>
  </si>
  <si>
    <t>CURRENT LIABILITIES</t>
  </si>
  <si>
    <t>LIABILITIES AND EQUITY</t>
  </si>
  <si>
    <t>TOTAL ASSETS</t>
  </si>
  <si>
    <t>IntangibIe assets</t>
  </si>
  <si>
    <t>Inventories</t>
  </si>
  <si>
    <t>prepayments and Other assets</t>
  </si>
  <si>
    <t>Revenue, net</t>
  </si>
  <si>
    <t>Cost of revenue</t>
  </si>
  <si>
    <t>GROSS PROFIT</t>
  </si>
  <si>
    <t>General and administration expenses</t>
  </si>
  <si>
    <t>Selling and distribution expenses</t>
  </si>
  <si>
    <t>Other income/(loss), net</t>
  </si>
  <si>
    <t>PROFIT BEFORE FINANCE INCOME/(COSTS) AND ZAKAT</t>
  </si>
  <si>
    <t>PROFIT BEFORE ZAKAT</t>
  </si>
  <si>
    <t>NET PROFIT FOR THE YEAR</t>
  </si>
  <si>
    <t>Remeasurement of end of service indemnities</t>
  </si>
  <si>
    <t>TOTAL COMPREHENSIVE INCOME FOR THE YEAR</t>
  </si>
  <si>
    <t>OPERATING ACTIVITIES</t>
  </si>
  <si>
    <t>Prepayments and other assets</t>
  </si>
  <si>
    <t>Zakat paid</t>
  </si>
  <si>
    <t xml:space="preserve">LIABILITIES </t>
  </si>
  <si>
    <t>Accounts payable and accruals</t>
  </si>
  <si>
    <t>EQUITY</t>
  </si>
  <si>
    <t xml:space="preserve"> Share capital</t>
  </si>
  <si>
    <t>Statutory reserve</t>
  </si>
  <si>
    <t>Other reserve</t>
  </si>
  <si>
    <t>Zakat</t>
  </si>
  <si>
    <t xml:space="preserve">OTHER COMPREHENSIVE INCOME/(LOSS) </t>
  </si>
  <si>
    <t>Item that will not be reclassified subsequently to consolidated profit or loss</t>
  </si>
  <si>
    <t>Finance income/(costs), net</t>
  </si>
  <si>
    <t>Profit before zakat</t>
  </si>
  <si>
    <t>Adjustment for: 
Depreciation, impairment and amortization-
property and equipment and intangible assets</t>
  </si>
  <si>
    <t>Impairment of accounts recievable and contract assets</t>
  </si>
  <si>
    <t>End of service indemnities expense</t>
  </si>
  <si>
    <t>Depreciation- right-of-use assets</t>
  </si>
  <si>
    <t>Provision against lease contracts, advances to supplier &amp; other receivables</t>
  </si>
  <si>
    <t>Share -based payment expense</t>
  </si>
  <si>
    <t>provision for slow moving and obsolete inventories</t>
  </si>
  <si>
    <t>provision for future contract losses</t>
  </si>
  <si>
    <t>Finance charges</t>
  </si>
  <si>
    <t>Gain on disposal of property and equipment</t>
  </si>
  <si>
    <t>Finance income</t>
  </si>
  <si>
    <t>Changes in Operating assets and liabilities</t>
  </si>
  <si>
    <t>contract costs</t>
  </si>
  <si>
    <t>cash flows generated from operating activities</t>
  </si>
  <si>
    <t>End of service indemnities paid</t>
  </si>
  <si>
    <t>Finance income received, net</t>
  </si>
  <si>
    <t>NET CASH GENERATED FROM OPERATING ACTIVITIES</t>
  </si>
  <si>
    <t xml:space="preserve">INVESTING ACTIVITIES </t>
  </si>
  <si>
    <t>Proceeds from disposal of property and equipment</t>
  </si>
  <si>
    <t>Purchase of property and equipment and intangible assets</t>
  </si>
  <si>
    <t>NET CASH USED IN INVESTING ACTIVITIES</t>
  </si>
  <si>
    <t>FINANCING ACTIVITIES</t>
  </si>
  <si>
    <t>Lease liabilities payment</t>
  </si>
  <si>
    <t>Dividends paid</t>
  </si>
  <si>
    <t>NET CASH USED IN FINANCING ACTIVITIES</t>
  </si>
  <si>
    <t>NET INCREASE IN CASH AND CASH EQUIVALENTS</t>
  </si>
  <si>
    <t>CASH AND CASH EQUlVALENT AT THE END OF THE YEAR</t>
  </si>
  <si>
    <t>cash and cash equivalent at the beginning of the year</t>
  </si>
  <si>
    <t>Accounts recievable</t>
  </si>
  <si>
    <t>SAR</t>
  </si>
  <si>
    <t>Nexus Tech Financials in SAR</t>
  </si>
  <si>
    <t>Income Statement</t>
  </si>
  <si>
    <t>Cash flow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</si>
</sst>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,##0.0"/>
    <numFmt numFmtId="165" formatCode="0.0%"/>
    <numFmt numFmtId="166" formatCode="0.0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2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/>
      <bottom style="thick">
        <color theme="2"/>
      </bottom>
      <diagonal/>
    </border>
    <border>
      <left style="thin">
        <color theme="2"/>
      </left>
      <right/>
      <top/>
      <bottom style="thick">
        <color theme="2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164" fontId="0" fillId="2" borderId="2" xfId="0" applyNumberFormat="1" applyFill="1" applyBorder="1" applyAlignment="1">
      <alignment horizontal="right" vertical="center"/>
    </xf>
    <xf numFmtId="165" fontId="0" fillId="2" borderId="2" xfId="1" applyNumberFormat="1" applyFont="1" applyFill="1" applyBorder="1" applyAlignment="1">
      <alignment horizontal="right" vertical="center"/>
    </xf>
    <xf numFmtId="4" fontId="0" fillId="2" borderId="2" xfId="0" applyNumberFormat="1" applyFill="1" applyBorder="1" applyAlignment="1">
      <alignment vertical="center"/>
    </xf>
    <xf numFmtId="164" fontId="5" fillId="2" borderId="2" xfId="0" applyNumberFormat="1" applyFont="1" applyFill="1" applyBorder="1" applyAlignment="1">
      <alignment horizontal="right" vertical="center"/>
    </xf>
    <xf numFmtId="165" fontId="5" fillId="2" borderId="2" xfId="1" applyNumberFormat="1" applyFont="1" applyFill="1" applyBorder="1" applyAlignment="1">
      <alignment horizontal="right" vertical="center"/>
    </xf>
    <xf numFmtId="0" fontId="0" fillId="2" borderId="5" xfId="0" applyFill="1" applyBorder="1" applyAlignment="1">
      <alignment vertical="center"/>
    </xf>
    <xf numFmtId="164" fontId="0" fillId="2" borderId="5" xfId="0" applyNumberFormat="1" applyFill="1" applyBorder="1" applyAlignment="1">
      <alignment horizontal="right" vertical="center"/>
    </xf>
    <xf numFmtId="165" fontId="0" fillId="2" borderId="5" xfId="1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vertical="center"/>
    </xf>
    <xf numFmtId="164" fontId="0" fillId="2" borderId="7" xfId="0" applyNumberFormat="1" applyFill="1" applyBorder="1" applyAlignment="1">
      <alignment horizontal="right" vertical="center"/>
    </xf>
    <xf numFmtId="165" fontId="0" fillId="2" borderId="7" xfId="1" applyNumberFormat="1" applyFont="1" applyFill="1" applyBorder="1" applyAlignment="1">
      <alignment horizontal="right" vertical="center"/>
    </xf>
    <xf numFmtId="4" fontId="0" fillId="2" borderId="7" xfId="0" applyNumberFormat="1" applyFill="1" applyBorder="1" applyAlignment="1">
      <alignment vertical="center"/>
    </xf>
    <xf numFmtId="9" fontId="0" fillId="2" borderId="0" xfId="1" applyFont="1" applyFill="1"/>
    <xf numFmtId="0" fontId="2" fillId="2" borderId="0" xfId="0" applyFont="1" applyFill="1" applyAlignment="1">
      <alignment vertical="center"/>
    </xf>
    <xf numFmtId="0" fontId="0" fillId="2" borderId="2" xfId="0" applyFill="1" applyBorder="1"/>
    <xf numFmtId="166" fontId="0" fillId="2" borderId="2" xfId="0" applyNumberFormat="1" applyFill="1" applyBorder="1"/>
    <xf numFmtId="0" fontId="2" fillId="4" borderId="2" xfId="0" applyFont="1" applyFill="1" applyBorder="1"/>
    <xf numFmtId="0" fontId="2" fillId="2" borderId="2" xfId="0" applyFont="1" applyFill="1" applyBorder="1"/>
    <xf numFmtId="166" fontId="2" fillId="2" borderId="2" xfId="0" applyNumberFormat="1" applyFont="1" applyFill="1" applyBorder="1"/>
    <xf numFmtId="0" fontId="3" fillId="3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2" borderId="10" xfId="0" applyFont="1" applyFill="1" applyBorder="1"/>
    <xf numFmtId="0" fontId="7" fillId="2" borderId="0" xfId="0" applyFont="1" applyFill="1"/>
    <xf numFmtId="0" fontId="6" fillId="2" borderId="0" xfId="0" applyFont="1" applyFill="1"/>
    <xf numFmtId="167" fontId="0" fillId="2" borderId="0" xfId="2" applyNumberFormat="1" applyFont="1" applyFill="1" applyBorder="1" applyAlignment="1">
      <alignment horizontal="center" vertical="center"/>
    </xf>
    <xf numFmtId="167" fontId="0" fillId="2" borderId="10" xfId="2" applyNumberFormat="1" applyFont="1" applyFill="1" applyBorder="1" applyAlignment="1">
      <alignment horizontal="center" vertical="center"/>
    </xf>
    <xf numFmtId="0" fontId="7" fillId="2" borderId="11" xfId="0" applyFont="1" applyFill="1" applyBorder="1"/>
    <xf numFmtId="167" fontId="2" fillId="2" borderId="11" xfId="2" applyNumberFormat="1" applyFont="1" applyFill="1" applyBorder="1" applyAlignment="1">
      <alignment horizontal="center" vertical="center"/>
    </xf>
    <xf numFmtId="15" fontId="3" fillId="3" borderId="0" xfId="0" applyNumberFormat="1" applyFont="1" applyFill="1" applyAlignment="1">
      <alignment horizontal="center"/>
    </xf>
    <xf numFmtId="43" fontId="0" fillId="2" borderId="0" xfId="2" applyFont="1" applyFill="1" applyBorder="1"/>
    <xf numFmtId="0" fontId="3" fillId="3" borderId="0" xfId="0" applyFont="1" applyFill="1" applyAlignment="1">
      <alignment horizontal="center" vertical="center"/>
    </xf>
    <xf numFmtId="0" fontId="0" fillId="2" borderId="0" xfId="0" applyFill="1" applyAlignment="1">
      <alignment wrapText="1"/>
    </xf>
    <xf numFmtId="0" fontId="8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9" fillId="2" borderId="0" xfId="0" applyFont="1" applyFill="1" applyAlignment="1">
      <alignment horizontal="left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79"/>
  <sheetViews>
    <sheetView zoomScale="70" zoomScaleNormal="70" workbookViewId="0">
      <selection activeCell="A10" sqref="A10"/>
    </sheetView>
  </sheetViews>
  <sheetFormatPr defaultColWidth="8.88671875" defaultRowHeight="14.4" x14ac:dyDescent="0.3"/>
  <cols>
    <col min="1" max="1" width="3.6640625" style="1" customWidth="1"/>
    <col min="2" max="2" width="18.21875" style="1" bestFit="1" customWidth="1"/>
    <col min="3" max="3" width="18.77734375" style="1" bestFit="1" customWidth="1"/>
    <col min="4" max="4" width="29.88671875" style="1" bestFit="1" customWidth="1"/>
    <col min="5" max="5" width="31.6640625" style="1" bestFit="1" customWidth="1"/>
    <col min="6" max="6" width="18" style="1" bestFit="1" customWidth="1"/>
    <col min="7" max="12" width="9" style="1" customWidth="1"/>
    <col min="13" max="13" width="13.6640625" style="1" bestFit="1" customWidth="1"/>
    <col min="14" max="14" width="25.21875" style="1" bestFit="1" customWidth="1"/>
    <col min="15" max="16384" width="8.88671875" style="1"/>
  </cols>
  <sheetData>
    <row r="1" spans="2:14" ht="39.6" customHeight="1" x14ac:dyDescent="0.3">
      <c r="B1" s="45" t="s">
        <v>121</v>
      </c>
      <c r="C1" s="45"/>
      <c r="D1" s="45"/>
    </row>
    <row r="2" spans="2:14" s="28" customFormat="1" ht="15" thickBot="1" x14ac:dyDescent="0.35">
      <c r="B2" s="41" t="s">
        <v>0</v>
      </c>
      <c r="C2" s="42" t="s">
        <v>1</v>
      </c>
      <c r="D2" s="42" t="s">
        <v>2</v>
      </c>
      <c r="E2" s="42" t="s">
        <v>3</v>
      </c>
      <c r="F2" s="42" t="s">
        <v>4</v>
      </c>
      <c r="G2" s="43" t="s">
        <v>5</v>
      </c>
      <c r="H2" s="43" t="s">
        <v>6</v>
      </c>
      <c r="I2" s="43" t="s">
        <v>7</v>
      </c>
      <c r="J2" s="43" t="s">
        <v>8</v>
      </c>
      <c r="K2" s="43" t="s">
        <v>9</v>
      </c>
      <c r="L2" s="43" t="s">
        <v>10</v>
      </c>
      <c r="M2" s="43" t="s">
        <v>11</v>
      </c>
      <c r="N2" s="44" t="s">
        <v>12</v>
      </c>
    </row>
    <row r="3" spans="2:14" ht="15" thickTop="1" x14ac:dyDescent="0.3">
      <c r="B3" s="2" t="s">
        <v>13</v>
      </c>
      <c r="C3" s="3" t="s">
        <v>14</v>
      </c>
      <c r="D3" s="3" t="s">
        <v>15</v>
      </c>
      <c r="E3" s="4" t="s">
        <v>16</v>
      </c>
      <c r="F3" s="4" t="s">
        <v>17</v>
      </c>
      <c r="G3" s="5">
        <v>72.157369959999997</v>
      </c>
      <c r="H3" s="5">
        <v>75.082005278881994</v>
      </c>
      <c r="I3" s="5">
        <v>79.458854940710793</v>
      </c>
      <c r="J3" s="5">
        <v>82.847830920265196</v>
      </c>
      <c r="K3" s="5">
        <v>84.400279758616406</v>
      </c>
      <c r="L3" s="5">
        <v>84.672185735884995</v>
      </c>
      <c r="M3" s="6">
        <v>3.2504647306727197E-2</v>
      </c>
      <c r="N3" s="7" t="s">
        <v>19</v>
      </c>
    </row>
    <row r="4" spans="2:14" x14ac:dyDescent="0.3">
      <c r="B4" s="2" t="s">
        <v>13</v>
      </c>
      <c r="C4" s="3" t="s">
        <v>14</v>
      </c>
      <c r="D4" s="3" t="s">
        <v>15</v>
      </c>
      <c r="E4" s="4" t="s">
        <v>20</v>
      </c>
      <c r="F4" s="4" t="s">
        <v>17</v>
      </c>
      <c r="G4" s="5">
        <v>133.77056992999999</v>
      </c>
      <c r="H4" s="5">
        <v>128.87294399092599</v>
      </c>
      <c r="I4" s="5">
        <v>126.611959530939</v>
      </c>
      <c r="J4" s="5">
        <v>120.552036686791</v>
      </c>
      <c r="K4" s="5">
        <v>112.022239506914</v>
      </c>
      <c r="L4" s="5">
        <v>103.53179325214001</v>
      </c>
      <c r="M4" s="6">
        <v>-4.995837943011372E-2</v>
      </c>
      <c r="N4" s="7" t="s">
        <v>19</v>
      </c>
    </row>
    <row r="5" spans="2:14" x14ac:dyDescent="0.3">
      <c r="B5" s="2" t="s">
        <v>13</v>
      </c>
      <c r="C5" s="3" t="s">
        <v>14</v>
      </c>
      <c r="D5" s="3" t="s">
        <v>15</v>
      </c>
      <c r="E5" s="4" t="s">
        <v>21</v>
      </c>
      <c r="F5" s="4" t="s">
        <v>22</v>
      </c>
      <c r="G5" s="5">
        <v>12.819354990000001</v>
      </c>
      <c r="H5" s="5">
        <v>25.170703156664501</v>
      </c>
      <c r="I5" s="5">
        <v>39.884662147209198</v>
      </c>
      <c r="J5" s="5">
        <v>55.657641482665603</v>
      </c>
      <c r="K5" s="5">
        <v>70.776206213983997</v>
      </c>
      <c r="L5" s="5">
        <v>85.186990850428501</v>
      </c>
      <c r="M5" s="6">
        <v>0.46049952708009867</v>
      </c>
      <c r="N5" s="7" t="s">
        <v>19</v>
      </c>
    </row>
    <row r="6" spans="2:14" x14ac:dyDescent="0.3">
      <c r="B6" s="2" t="s">
        <v>13</v>
      </c>
      <c r="C6" s="3" t="s">
        <v>14</v>
      </c>
      <c r="D6" s="3" t="s">
        <v>15</v>
      </c>
      <c r="E6" s="4" t="s">
        <v>23</v>
      </c>
      <c r="F6" s="4" t="s">
        <v>17</v>
      </c>
      <c r="G6" s="5">
        <v>91.237866949999997</v>
      </c>
      <c r="H6" s="5">
        <v>90.275975585833706</v>
      </c>
      <c r="I6" s="5">
        <v>100.978232676997</v>
      </c>
      <c r="J6" s="5">
        <v>105.506493900759</v>
      </c>
      <c r="K6" s="5">
        <v>108.249382972123</v>
      </c>
      <c r="L6" s="5">
        <v>111.002247856708</v>
      </c>
      <c r="M6" s="6">
        <v>3.999518847437189E-2</v>
      </c>
      <c r="N6" s="7" t="s">
        <v>19</v>
      </c>
    </row>
    <row r="7" spans="2:14" x14ac:dyDescent="0.3">
      <c r="B7" s="2" t="s">
        <v>13</v>
      </c>
      <c r="C7" s="3" t="s">
        <v>14</v>
      </c>
      <c r="D7" s="4" t="s">
        <v>24</v>
      </c>
      <c r="E7" s="4" t="s">
        <v>18</v>
      </c>
      <c r="F7" s="4" t="s">
        <v>17</v>
      </c>
      <c r="G7" s="5">
        <v>114.18</v>
      </c>
      <c r="H7" s="5">
        <v>119.79</v>
      </c>
      <c r="I7" s="5">
        <v>127.97</v>
      </c>
      <c r="J7" s="5">
        <v>137.31</v>
      </c>
      <c r="K7" s="5">
        <v>148.03</v>
      </c>
      <c r="L7" s="5">
        <v>160.49</v>
      </c>
      <c r="M7" s="6">
        <v>7.0462819945245281E-2</v>
      </c>
      <c r="N7" s="7" t="s">
        <v>19</v>
      </c>
    </row>
    <row r="8" spans="2:14" x14ac:dyDescent="0.3">
      <c r="B8" s="2" t="s">
        <v>13</v>
      </c>
      <c r="C8" s="3" t="s">
        <v>14</v>
      </c>
      <c r="D8" s="4" t="s">
        <v>25</v>
      </c>
      <c r="E8" s="4" t="s">
        <v>18</v>
      </c>
      <c r="F8" s="4" t="s">
        <v>22</v>
      </c>
      <c r="G8" s="5">
        <v>29.01</v>
      </c>
      <c r="H8" s="5">
        <v>30.3</v>
      </c>
      <c r="I8" s="5">
        <v>32.090000000000003</v>
      </c>
      <c r="J8" s="5">
        <v>34.299999999999997</v>
      </c>
      <c r="K8" s="5">
        <v>36.97</v>
      </c>
      <c r="L8" s="5">
        <v>40.229999999999997</v>
      </c>
      <c r="M8" s="6">
        <v>6.7580077720909237E-2</v>
      </c>
      <c r="N8" s="7" t="s">
        <v>19</v>
      </c>
    </row>
    <row r="9" spans="2:14" x14ac:dyDescent="0.3">
      <c r="B9" s="2" t="s">
        <v>13</v>
      </c>
      <c r="C9" s="3" t="s">
        <v>14</v>
      </c>
      <c r="D9" s="4" t="s">
        <v>26</v>
      </c>
      <c r="E9" s="4" t="s">
        <v>18</v>
      </c>
      <c r="F9" s="4" t="s">
        <v>17</v>
      </c>
      <c r="G9" s="5">
        <v>97.470867949999999</v>
      </c>
      <c r="H9" s="5">
        <v>101.3677941278322</v>
      </c>
      <c r="I9" s="5">
        <v>115.49005541111539</v>
      </c>
      <c r="J9" s="5">
        <v>126.2423327149238</v>
      </c>
      <c r="K9" s="5">
        <v>138.81063311565319</v>
      </c>
      <c r="L9" s="5">
        <v>153.34353528760877</v>
      </c>
      <c r="M9" s="6">
        <v>9.4858835927843721E-2</v>
      </c>
      <c r="N9" s="7" t="s">
        <v>19</v>
      </c>
    </row>
    <row r="10" spans="2:14" x14ac:dyDescent="0.3">
      <c r="B10" s="2" t="s">
        <v>13</v>
      </c>
      <c r="C10" s="3" t="s">
        <v>14</v>
      </c>
      <c r="D10" s="4" t="s">
        <v>27</v>
      </c>
      <c r="E10" s="4" t="s">
        <v>18</v>
      </c>
      <c r="F10" s="4" t="s">
        <v>22</v>
      </c>
      <c r="G10" s="5">
        <v>66.86666666666666</v>
      </c>
      <c r="H10" s="5">
        <v>78.066666666666663</v>
      </c>
      <c r="I10" s="5">
        <v>92.423999999999992</v>
      </c>
      <c r="J10" s="5">
        <v>111.22933333333334</v>
      </c>
      <c r="K10" s="5">
        <v>135.46133333333333</v>
      </c>
      <c r="L10" s="5">
        <v>166.88266666666667</v>
      </c>
      <c r="M10" s="6">
        <v>0.20071603750605616</v>
      </c>
      <c r="N10" s="7" t="s">
        <v>19</v>
      </c>
    </row>
    <row r="11" spans="2:14" x14ac:dyDescent="0.3">
      <c r="B11" s="2" t="s">
        <v>13</v>
      </c>
      <c r="C11" s="3" t="s">
        <v>14</v>
      </c>
      <c r="D11" s="4" t="s">
        <v>28</v>
      </c>
      <c r="E11" s="4" t="s">
        <v>18</v>
      </c>
      <c r="F11" s="4" t="s">
        <v>22</v>
      </c>
      <c r="G11" s="5">
        <v>18.394526059030369</v>
      </c>
      <c r="H11" s="5">
        <v>19.912867240152831</v>
      </c>
      <c r="I11" s="5">
        <v>21.304879216556369</v>
      </c>
      <c r="J11" s="5">
        <v>22.805415116767591</v>
      </c>
      <c r="K11" s="5">
        <v>24.5580066671065</v>
      </c>
      <c r="L11" s="5">
        <v>26.310598217445321</v>
      </c>
      <c r="M11" s="6">
        <v>7.4208102946863752E-2</v>
      </c>
      <c r="N11" s="7" t="s">
        <v>29</v>
      </c>
    </row>
    <row r="12" spans="2:14" x14ac:dyDescent="0.3">
      <c r="B12" s="2" t="s">
        <v>13</v>
      </c>
      <c r="C12" s="3" t="s">
        <v>14</v>
      </c>
      <c r="D12" s="4" t="s">
        <v>30</v>
      </c>
      <c r="E12" s="4" t="s">
        <v>18</v>
      </c>
      <c r="F12" s="4" t="s">
        <v>17</v>
      </c>
      <c r="G12" s="5">
        <v>22.621335989999999</v>
      </c>
      <c r="H12" s="5">
        <v>35.916892286305597</v>
      </c>
      <c r="I12" s="5">
        <v>46.2600787816599</v>
      </c>
      <c r="J12" s="5">
        <v>57.816306958884098</v>
      </c>
      <c r="K12" s="5">
        <v>65.110861261798703</v>
      </c>
      <c r="L12" s="5">
        <v>71.115921571267506</v>
      </c>
      <c r="M12" s="6">
        <v>0.25744708490689172</v>
      </c>
      <c r="N12" s="7" t="s">
        <v>19</v>
      </c>
    </row>
    <row r="13" spans="2:14" x14ac:dyDescent="0.3">
      <c r="B13" s="2" t="s">
        <v>13</v>
      </c>
      <c r="C13" s="3" t="s">
        <v>14</v>
      </c>
      <c r="D13" s="4" t="s">
        <v>31</v>
      </c>
      <c r="E13" s="4" t="s">
        <v>18</v>
      </c>
      <c r="F13" s="4" t="s">
        <v>22</v>
      </c>
      <c r="G13" s="5">
        <v>5.2757705108790764</v>
      </c>
      <c r="H13" s="5">
        <v>6.0699923970928067</v>
      </c>
      <c r="I13" s="5">
        <v>7.4852497518873395</v>
      </c>
      <c r="J13" s="5">
        <v>8.9275634531984522</v>
      </c>
      <c r="K13" s="5">
        <v>10.563151619518807</v>
      </c>
      <c r="L13" s="5">
        <v>12.532473635919924</v>
      </c>
      <c r="M13" s="6">
        <v>0.18891328721501988</v>
      </c>
      <c r="N13" s="7" t="s">
        <v>19</v>
      </c>
    </row>
    <row r="14" spans="2:14" x14ac:dyDescent="0.3">
      <c r="B14" s="2" t="s">
        <v>13</v>
      </c>
      <c r="C14" s="3" t="s">
        <v>14</v>
      </c>
      <c r="D14" s="4" t="s">
        <v>32</v>
      </c>
      <c r="E14" s="4" t="s">
        <v>33</v>
      </c>
      <c r="F14" s="4" t="s">
        <v>22</v>
      </c>
      <c r="G14" s="5">
        <v>8.9678671742594638</v>
      </c>
      <c r="H14" s="5">
        <v>11.623296513006949</v>
      </c>
      <c r="I14" s="5">
        <v>15.340997029339547</v>
      </c>
      <c r="J14" s="5">
        <v>20.376412310135713</v>
      </c>
      <c r="K14" s="5">
        <v>27.238274643391591</v>
      </c>
      <c r="L14" s="5">
        <v>36.667460980161266</v>
      </c>
      <c r="M14" s="6">
        <v>0.32531262245044057</v>
      </c>
      <c r="N14" s="7" t="s">
        <v>19</v>
      </c>
    </row>
    <row r="15" spans="2:14" x14ac:dyDescent="0.3">
      <c r="B15" s="2" t="s">
        <v>13</v>
      </c>
      <c r="C15" s="3" t="s">
        <v>14</v>
      </c>
      <c r="D15" s="4" t="s">
        <v>32</v>
      </c>
      <c r="E15" s="4" t="s">
        <v>34</v>
      </c>
      <c r="F15" s="4" t="s">
        <v>22</v>
      </c>
      <c r="G15" s="5">
        <v>2.6481658334101863</v>
      </c>
      <c r="H15" s="5">
        <v>3.1105225010503692</v>
      </c>
      <c r="I15" s="5">
        <v>3.7205370681962608</v>
      </c>
      <c r="J15" s="5">
        <v>4.4784506141858431</v>
      </c>
      <c r="K15" s="5">
        <v>5.425349039205094</v>
      </c>
      <c r="L15" s="5">
        <v>6.6187647796336986</v>
      </c>
      <c r="M15" s="6">
        <v>0.20106456409571138</v>
      </c>
      <c r="N15" s="7" t="s">
        <v>19</v>
      </c>
    </row>
    <row r="16" spans="2:14" x14ac:dyDescent="0.3">
      <c r="B16" s="2" t="s">
        <v>13</v>
      </c>
      <c r="C16" s="3" t="s">
        <v>14</v>
      </c>
      <c r="D16" s="4" t="s">
        <v>32</v>
      </c>
      <c r="E16" s="4" t="s">
        <v>35</v>
      </c>
      <c r="F16" s="4" t="s">
        <v>22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6" t="s">
        <v>18</v>
      </c>
      <c r="N16" s="7" t="s">
        <v>19</v>
      </c>
    </row>
    <row r="17" spans="2:14" x14ac:dyDescent="0.3">
      <c r="B17" s="2" t="s">
        <v>13</v>
      </c>
      <c r="C17" s="3" t="s">
        <v>36</v>
      </c>
      <c r="D17" s="4" t="s">
        <v>37</v>
      </c>
      <c r="E17" s="4" t="s">
        <v>18</v>
      </c>
      <c r="F17" s="4" t="s">
        <v>17</v>
      </c>
      <c r="G17" s="5">
        <v>306.02</v>
      </c>
      <c r="H17" s="5">
        <v>314.86</v>
      </c>
      <c r="I17" s="5">
        <v>331.68</v>
      </c>
      <c r="J17" s="5">
        <v>352.34</v>
      </c>
      <c r="K17" s="5">
        <v>373.44</v>
      </c>
      <c r="L17" s="5">
        <v>395.1</v>
      </c>
      <c r="M17" s="6">
        <v>5.2425697228358548E-2</v>
      </c>
      <c r="N17" s="7" t="s">
        <v>19</v>
      </c>
    </row>
    <row r="18" spans="2:14" x14ac:dyDescent="0.3">
      <c r="B18" s="2" t="s">
        <v>13</v>
      </c>
      <c r="C18" s="3" t="s">
        <v>36</v>
      </c>
      <c r="D18" s="4" t="s">
        <v>38</v>
      </c>
      <c r="E18" s="4" t="s">
        <v>18</v>
      </c>
      <c r="F18" s="4" t="s">
        <v>17</v>
      </c>
      <c r="G18" s="8">
        <v>1100.33</v>
      </c>
      <c r="H18" s="8">
        <v>1109.5</v>
      </c>
      <c r="I18" s="8">
        <v>1116.5766666666668</v>
      </c>
      <c r="J18" s="8">
        <v>1134.7566666666667</v>
      </c>
      <c r="K18" s="8">
        <v>1184.9066666666668</v>
      </c>
      <c r="L18" s="8">
        <v>1210.7333333333336</v>
      </c>
      <c r="M18" s="9">
        <v>1.9307240288868543E-2</v>
      </c>
      <c r="N18" s="7" t="s">
        <v>19</v>
      </c>
    </row>
    <row r="19" spans="2:14" x14ac:dyDescent="0.3">
      <c r="B19" s="2" t="s">
        <v>13</v>
      </c>
      <c r="C19" s="3" t="s">
        <v>36</v>
      </c>
      <c r="D19" s="3" t="s">
        <v>39</v>
      </c>
      <c r="E19" s="4" t="s">
        <v>40</v>
      </c>
      <c r="F19" s="4" t="s">
        <v>17</v>
      </c>
      <c r="G19" s="8">
        <v>114.85311402508492</v>
      </c>
      <c r="H19" s="5">
        <v>111.26822721386412</v>
      </c>
      <c r="I19" s="5">
        <v>113.35010703943256</v>
      </c>
      <c r="J19" s="5">
        <v>118.85513537584224</v>
      </c>
      <c r="K19" s="5">
        <v>129.17987421341451</v>
      </c>
      <c r="L19" s="5">
        <v>155.57610381749288</v>
      </c>
      <c r="M19" s="6">
        <v>6.2576050908004666E-2</v>
      </c>
      <c r="N19" s="7" t="s">
        <v>19</v>
      </c>
    </row>
    <row r="20" spans="2:14" x14ac:dyDescent="0.3">
      <c r="B20" s="2" t="s">
        <v>13</v>
      </c>
      <c r="C20" s="3" t="s">
        <v>36</v>
      </c>
      <c r="D20" s="3" t="s">
        <v>39</v>
      </c>
      <c r="E20" s="4" t="s">
        <v>41</v>
      </c>
      <c r="F20" s="4" t="s">
        <v>17</v>
      </c>
      <c r="G20" s="8">
        <v>752.66076916665361</v>
      </c>
      <c r="H20" s="5">
        <v>767.02894851132407</v>
      </c>
      <c r="I20" s="5">
        <v>801.6600767095598</v>
      </c>
      <c r="J20" s="5">
        <v>842.98546174519765</v>
      </c>
      <c r="K20" s="5">
        <v>864.59054966779195</v>
      </c>
      <c r="L20" s="5">
        <v>909.51332924081566</v>
      </c>
      <c r="M20" s="6">
        <v>3.8584788930199787E-2</v>
      </c>
      <c r="N20" s="7" t="s">
        <v>19</v>
      </c>
    </row>
    <row r="21" spans="2:14" x14ac:dyDescent="0.3">
      <c r="B21" s="2" t="s">
        <v>13</v>
      </c>
      <c r="C21" s="3" t="s">
        <v>36</v>
      </c>
      <c r="D21" s="3" t="s">
        <v>42</v>
      </c>
      <c r="E21" s="4" t="s">
        <v>18</v>
      </c>
      <c r="F21" s="4" t="s">
        <v>22</v>
      </c>
      <c r="G21" s="8">
        <v>170.73117803935941</v>
      </c>
      <c r="H21" s="5">
        <v>183.43591307124211</v>
      </c>
      <c r="I21" s="5">
        <v>201.59653747437483</v>
      </c>
      <c r="J21" s="5">
        <v>224.94643652553549</v>
      </c>
      <c r="K21" s="5">
        <v>251.78161910062059</v>
      </c>
      <c r="L21" s="5">
        <v>283.03105060487326</v>
      </c>
      <c r="M21" s="6">
        <v>0.10637982895431364</v>
      </c>
      <c r="N21" s="7" t="s">
        <v>19</v>
      </c>
    </row>
    <row r="22" spans="2:14" x14ac:dyDescent="0.3">
      <c r="B22" s="2" t="s">
        <v>13</v>
      </c>
      <c r="C22" s="3" t="s">
        <v>36</v>
      </c>
      <c r="D22" s="3" t="s">
        <v>43</v>
      </c>
      <c r="E22" s="4" t="s">
        <v>18</v>
      </c>
      <c r="F22" s="4" t="s">
        <v>22</v>
      </c>
      <c r="G22" s="5">
        <v>98.820638603793782</v>
      </c>
      <c r="H22" s="5">
        <v>108.88950352785892</v>
      </c>
      <c r="I22" s="5">
        <v>119.3586055722368</v>
      </c>
      <c r="J22" s="5">
        <v>130.05114771615695</v>
      </c>
      <c r="K22" s="5">
        <v>141.13296847827718</v>
      </c>
      <c r="L22" s="5">
        <v>151.8348886660074</v>
      </c>
      <c r="M22" s="6">
        <v>8.9694562621992491E-2</v>
      </c>
      <c r="N22" s="7" t="s">
        <v>19</v>
      </c>
    </row>
    <row r="23" spans="2:14" x14ac:dyDescent="0.3">
      <c r="B23" s="2" t="s">
        <v>13</v>
      </c>
      <c r="C23" s="3" t="s">
        <v>36</v>
      </c>
      <c r="D23" s="3" t="s">
        <v>44</v>
      </c>
      <c r="E23" s="4" t="s">
        <v>18</v>
      </c>
      <c r="F23" s="4" t="s">
        <v>22</v>
      </c>
      <c r="G23" s="5">
        <v>38.633542195328509</v>
      </c>
      <c r="H23" s="5">
        <v>50.774431108392072</v>
      </c>
      <c r="I23" s="5">
        <v>60.610366163958489</v>
      </c>
      <c r="J23" s="5">
        <v>71.752385949665566</v>
      </c>
      <c r="K23" s="5">
        <v>80.917922588389771</v>
      </c>
      <c r="L23" s="5">
        <v>76.938618205941211</v>
      </c>
      <c r="M23" s="6">
        <v>0.14772005539303867</v>
      </c>
      <c r="N23" s="7" t="s">
        <v>19</v>
      </c>
    </row>
    <row r="24" spans="2:14" x14ac:dyDescent="0.3">
      <c r="B24" s="2" t="s">
        <v>13</v>
      </c>
      <c r="C24" s="3" t="s">
        <v>36</v>
      </c>
      <c r="D24" s="3" t="s">
        <v>45</v>
      </c>
      <c r="E24" s="4" t="s">
        <v>18</v>
      </c>
      <c r="F24" s="4" t="s">
        <v>22</v>
      </c>
      <c r="G24" s="5">
        <v>4.9297437431655746</v>
      </c>
      <c r="H24" s="5">
        <v>6.1868155771955324</v>
      </c>
      <c r="I24" s="5">
        <v>7.8240628902759104</v>
      </c>
      <c r="J24" s="5">
        <v>10.112772536364135</v>
      </c>
      <c r="K24" s="5">
        <v>13.437517740726598</v>
      </c>
      <c r="L24" s="5">
        <v>17.587865261495466</v>
      </c>
      <c r="M24" s="6">
        <v>0.28966750432814536</v>
      </c>
      <c r="N24" s="7" t="s">
        <v>19</v>
      </c>
    </row>
    <row r="25" spans="2:14" x14ac:dyDescent="0.3">
      <c r="B25" s="2" t="s">
        <v>13</v>
      </c>
      <c r="C25" s="3" t="s">
        <v>36</v>
      </c>
      <c r="D25" s="3" t="s">
        <v>46</v>
      </c>
      <c r="E25" s="4" t="s">
        <v>18</v>
      </c>
      <c r="F25" s="4" t="s">
        <v>22</v>
      </c>
      <c r="G25" s="5">
        <v>150.74257461293294</v>
      </c>
      <c r="H25" s="5">
        <v>170.72839316641975</v>
      </c>
      <c r="I25" s="5">
        <v>206.6627834203824</v>
      </c>
      <c r="J25" s="5">
        <v>249.02035026262774</v>
      </c>
      <c r="K25" s="5">
        <v>293.72498686373712</v>
      </c>
      <c r="L25" s="5">
        <v>350.61861540241682</v>
      </c>
      <c r="M25" s="6">
        <v>0.18391305177569173</v>
      </c>
      <c r="N25" s="7" t="s">
        <v>19</v>
      </c>
    </row>
    <row r="26" spans="2:14" x14ac:dyDescent="0.3">
      <c r="B26" s="2" t="s">
        <v>13</v>
      </c>
      <c r="C26" s="3" t="s">
        <v>36</v>
      </c>
      <c r="D26" s="3" t="s">
        <v>47</v>
      </c>
      <c r="E26" s="4" t="s">
        <v>18</v>
      </c>
      <c r="F26" s="4" t="s">
        <v>22</v>
      </c>
      <c r="G26" s="5">
        <v>7.143148799261783</v>
      </c>
      <c r="H26" s="5">
        <v>8.01323865856099</v>
      </c>
      <c r="I26" s="5">
        <v>9.0010322176203061</v>
      </c>
      <c r="J26" s="5">
        <v>10.227053167052173</v>
      </c>
      <c r="K26" s="5">
        <v>11.537901980991231</v>
      </c>
      <c r="L26" s="5">
        <v>12.585251135743665</v>
      </c>
      <c r="M26" s="6">
        <v>0.11993917883778504</v>
      </c>
      <c r="N26" s="7" t="s">
        <v>19</v>
      </c>
    </row>
    <row r="27" spans="2:14" x14ac:dyDescent="0.3">
      <c r="B27" s="2" t="s">
        <v>13</v>
      </c>
      <c r="C27" s="3" t="s">
        <v>36</v>
      </c>
      <c r="D27" s="3" t="s">
        <v>48</v>
      </c>
      <c r="E27" s="4" t="s">
        <v>18</v>
      </c>
      <c r="F27" s="4" t="s">
        <v>22</v>
      </c>
      <c r="G27" s="5">
        <v>3.6154886273072488</v>
      </c>
      <c r="H27" s="5">
        <v>5.5160869287579022</v>
      </c>
      <c r="I27" s="5">
        <v>4.4541291922918349</v>
      </c>
      <c r="J27" s="5">
        <v>3.7922301411311592</v>
      </c>
      <c r="K27" s="5">
        <v>3.3383808993794286</v>
      </c>
      <c r="L27" s="5">
        <v>2.9156160617933886</v>
      </c>
      <c r="M27" s="6">
        <v>-4.2116556334128363E-2</v>
      </c>
      <c r="N27" s="7" t="s">
        <v>19</v>
      </c>
    </row>
    <row r="28" spans="2:14" x14ac:dyDescent="0.3">
      <c r="B28" s="2" t="s">
        <v>13</v>
      </c>
      <c r="C28" s="3" t="s">
        <v>49</v>
      </c>
      <c r="D28" s="3" t="s">
        <v>50</v>
      </c>
      <c r="E28" s="4" t="s">
        <v>51</v>
      </c>
      <c r="F28" s="4" t="s">
        <v>17</v>
      </c>
      <c r="G28" s="5">
        <v>33.016036980000003</v>
      </c>
      <c r="H28" s="5">
        <v>35.898876984264398</v>
      </c>
      <c r="I28" s="5">
        <v>40.626361772240699</v>
      </c>
      <c r="J28" s="5">
        <v>45.1288434634114</v>
      </c>
      <c r="K28" s="5">
        <v>50.165932723536699</v>
      </c>
      <c r="L28" s="5">
        <v>55.090596036969004</v>
      </c>
      <c r="M28" s="6">
        <v>0.10782332722577181</v>
      </c>
      <c r="N28" s="7" t="s">
        <v>19</v>
      </c>
    </row>
    <row r="29" spans="2:14" x14ac:dyDescent="0.3">
      <c r="B29" s="2" t="s">
        <v>13</v>
      </c>
      <c r="C29" s="3" t="s">
        <v>49</v>
      </c>
      <c r="D29" s="3" t="s">
        <v>50</v>
      </c>
      <c r="E29" s="4" t="s">
        <v>52</v>
      </c>
      <c r="F29" s="4" t="s">
        <v>17</v>
      </c>
      <c r="G29" s="5">
        <v>42.105075980000002</v>
      </c>
      <c r="H29" s="5">
        <v>45.792466065602703</v>
      </c>
      <c r="I29" s="5">
        <v>52.024528819383796</v>
      </c>
      <c r="J29" s="5">
        <v>57.787061945985698</v>
      </c>
      <c r="K29" s="5">
        <v>63.968048835081298</v>
      </c>
      <c r="L29" s="5">
        <v>69.858322503197599</v>
      </c>
      <c r="M29" s="6">
        <v>0.10656451553655444</v>
      </c>
      <c r="N29" s="7" t="s">
        <v>19</v>
      </c>
    </row>
    <row r="30" spans="2:14" x14ac:dyDescent="0.3">
      <c r="B30" s="2" t="s">
        <v>13</v>
      </c>
      <c r="C30" s="3" t="s">
        <v>49</v>
      </c>
      <c r="D30" s="3" t="s">
        <v>50</v>
      </c>
      <c r="E30" s="4" t="s">
        <v>53</v>
      </c>
      <c r="F30" s="4" t="s">
        <v>17</v>
      </c>
      <c r="G30" s="5">
        <v>31.709974989999999</v>
      </c>
      <c r="H30" s="5">
        <v>35.3635662143367</v>
      </c>
      <c r="I30" s="5">
        <v>40.735027467010298</v>
      </c>
      <c r="J30" s="5">
        <v>45.872302271682699</v>
      </c>
      <c r="K30" s="5">
        <v>51.884823424192</v>
      </c>
      <c r="L30" s="5">
        <v>57.774066207207198</v>
      </c>
      <c r="M30" s="6">
        <v>0.12747626223497588</v>
      </c>
      <c r="N30" s="7" t="s">
        <v>19</v>
      </c>
    </row>
    <row r="31" spans="2:14" x14ac:dyDescent="0.3">
      <c r="B31" s="2" t="s">
        <v>13</v>
      </c>
      <c r="C31" s="3" t="s">
        <v>49</v>
      </c>
      <c r="D31" s="3" t="s">
        <v>50</v>
      </c>
      <c r="E31" s="4" t="s">
        <v>54</v>
      </c>
      <c r="F31" s="4" t="s">
        <v>17</v>
      </c>
      <c r="G31" s="5">
        <v>48.020588969999999</v>
      </c>
      <c r="H31" s="5">
        <v>50.642739358017003</v>
      </c>
      <c r="I31" s="5">
        <v>57.193142218915199</v>
      </c>
      <c r="J31" s="5">
        <v>63.315565241708903</v>
      </c>
      <c r="K31" s="5">
        <v>70.211468406657502</v>
      </c>
      <c r="L31" s="5">
        <v>76.842908345003295</v>
      </c>
      <c r="M31" s="6">
        <v>9.8589040662483418E-2</v>
      </c>
      <c r="N31" s="7" t="s">
        <v>19</v>
      </c>
    </row>
    <row r="32" spans="2:14" x14ac:dyDescent="0.3">
      <c r="B32" s="2" t="s">
        <v>13</v>
      </c>
      <c r="C32" s="3" t="s">
        <v>49</v>
      </c>
      <c r="D32" s="3" t="s">
        <v>50</v>
      </c>
      <c r="E32" s="4" t="s">
        <v>55</v>
      </c>
      <c r="F32" s="4" t="s">
        <v>17</v>
      </c>
      <c r="G32" s="5">
        <v>56.592768970000002</v>
      </c>
      <c r="H32" s="5">
        <v>60.600019642634699</v>
      </c>
      <c r="I32" s="5">
        <v>67.320321130182094</v>
      </c>
      <c r="J32" s="5">
        <v>73.275251231772302</v>
      </c>
      <c r="K32" s="5">
        <v>79.6601386940456</v>
      </c>
      <c r="L32" s="5">
        <v>85.751352320349</v>
      </c>
      <c r="M32" s="6">
        <v>8.6665819617955941E-2</v>
      </c>
      <c r="N32" s="7" t="s">
        <v>19</v>
      </c>
    </row>
    <row r="33" spans="2:14" x14ac:dyDescent="0.3">
      <c r="B33" s="2" t="s">
        <v>13</v>
      </c>
      <c r="C33" s="3" t="s">
        <v>49</v>
      </c>
      <c r="D33" s="3" t="s">
        <v>50</v>
      </c>
      <c r="E33" s="4" t="s">
        <v>56</v>
      </c>
      <c r="F33" s="4" t="s">
        <v>17</v>
      </c>
      <c r="G33" s="5">
        <v>64.87461897</v>
      </c>
      <c r="H33" s="5">
        <v>70.286937815951603</v>
      </c>
      <c r="I33" s="5">
        <v>76.515098470789098</v>
      </c>
      <c r="J33" s="5">
        <v>81.256951786499201</v>
      </c>
      <c r="K33" s="5">
        <v>87.365653123984202</v>
      </c>
      <c r="L33" s="5">
        <v>93.124323048246893</v>
      </c>
      <c r="M33" s="6">
        <v>7.4973261066477725E-2</v>
      </c>
      <c r="N33" s="7" t="s">
        <v>19</v>
      </c>
    </row>
    <row r="34" spans="2:14" x14ac:dyDescent="0.3">
      <c r="B34" s="2" t="s">
        <v>13</v>
      </c>
      <c r="C34" s="3" t="s">
        <v>49</v>
      </c>
      <c r="D34" s="4" t="s">
        <v>57</v>
      </c>
      <c r="E34" s="4" t="s">
        <v>51</v>
      </c>
      <c r="F34" s="4" t="s">
        <v>22</v>
      </c>
      <c r="G34" s="5">
        <v>5.7292350000000001</v>
      </c>
      <c r="H34" s="5">
        <v>6.5781038877464502</v>
      </c>
      <c r="I34" s="5">
        <v>7.6390200493521601</v>
      </c>
      <c r="J34" s="5">
        <v>8.4836577015638994</v>
      </c>
      <c r="K34" s="5">
        <v>9.2253150676913798</v>
      </c>
      <c r="L34" s="5">
        <v>9.9254916519434406</v>
      </c>
      <c r="M34" s="6">
        <v>0.11617188355402153</v>
      </c>
      <c r="N34" s="7" t="s">
        <v>19</v>
      </c>
    </row>
    <row r="35" spans="2:14" x14ac:dyDescent="0.3">
      <c r="B35" s="2" t="s">
        <v>13</v>
      </c>
      <c r="C35" s="3" t="s">
        <v>49</v>
      </c>
      <c r="D35" s="4" t="s">
        <v>57</v>
      </c>
      <c r="E35" s="4" t="s">
        <v>52</v>
      </c>
      <c r="F35" s="4" t="s">
        <v>22</v>
      </c>
      <c r="G35" s="5">
        <v>91.934461949999999</v>
      </c>
      <c r="H35" s="5">
        <v>108.783911897287</v>
      </c>
      <c r="I35" s="5">
        <v>128.505092569239</v>
      </c>
      <c r="J35" s="5">
        <v>146.45518414806699</v>
      </c>
      <c r="K35" s="5">
        <v>165.09191710338399</v>
      </c>
      <c r="L35" s="5">
        <v>183.33183468635599</v>
      </c>
      <c r="M35" s="6">
        <v>0.14802648983526301</v>
      </c>
      <c r="N35" s="7" t="s">
        <v>19</v>
      </c>
    </row>
    <row r="36" spans="2:14" x14ac:dyDescent="0.3">
      <c r="B36" s="2" t="s">
        <v>13</v>
      </c>
      <c r="C36" s="3" t="s">
        <v>49</v>
      </c>
      <c r="D36" s="4" t="s">
        <v>57</v>
      </c>
      <c r="E36" s="4" t="s">
        <v>53</v>
      </c>
      <c r="F36" s="4" t="s">
        <v>22</v>
      </c>
      <c r="G36" s="5">
        <v>14.421719</v>
      </c>
      <c r="H36" s="5">
        <v>16.870214498401499</v>
      </c>
      <c r="I36" s="5">
        <v>20.056358695805901</v>
      </c>
      <c r="J36" s="5">
        <v>22.809790147908998</v>
      </c>
      <c r="K36" s="5">
        <v>25.776469246367402</v>
      </c>
      <c r="L36" s="5">
        <v>28.669647992320101</v>
      </c>
      <c r="M36" s="6">
        <v>0.14731075911131786</v>
      </c>
      <c r="N36" s="7" t="s">
        <v>19</v>
      </c>
    </row>
    <row r="37" spans="2:14" x14ac:dyDescent="0.3">
      <c r="B37" s="2" t="s">
        <v>13</v>
      </c>
      <c r="C37" s="3" t="s">
        <v>49</v>
      </c>
      <c r="D37" s="4" t="s">
        <v>57</v>
      </c>
      <c r="E37" s="4" t="s">
        <v>54</v>
      </c>
      <c r="F37" s="4" t="s">
        <v>22</v>
      </c>
      <c r="G37" s="5">
        <v>29.353384989999999</v>
      </c>
      <c r="H37" s="5">
        <v>32.841023604750397</v>
      </c>
      <c r="I37" s="5">
        <v>37.470019748819702</v>
      </c>
      <c r="J37" s="5">
        <v>41.493822845133302</v>
      </c>
      <c r="K37" s="5">
        <v>45.716681610824999</v>
      </c>
      <c r="L37" s="5">
        <v>49.882108124212102</v>
      </c>
      <c r="M37" s="6">
        <v>0.1118784724279116</v>
      </c>
      <c r="N37" s="7" t="s">
        <v>19</v>
      </c>
    </row>
    <row r="38" spans="2:14" x14ac:dyDescent="0.3">
      <c r="B38" s="2" t="s">
        <v>13</v>
      </c>
      <c r="C38" s="3" t="s">
        <v>49</v>
      </c>
      <c r="D38" s="4" t="s">
        <v>57</v>
      </c>
      <c r="E38" s="4" t="s">
        <v>55</v>
      </c>
      <c r="F38" s="4" t="s">
        <v>22</v>
      </c>
      <c r="G38" s="5">
        <v>41.883137980000001</v>
      </c>
      <c r="H38" s="5">
        <v>49.225188426649197</v>
      </c>
      <c r="I38" s="5">
        <v>57.853636131156499</v>
      </c>
      <c r="J38" s="5">
        <v>65.3683224992063</v>
      </c>
      <c r="K38" s="5">
        <v>73.201815233283199</v>
      </c>
      <c r="L38" s="5">
        <v>81.031517404704701</v>
      </c>
      <c r="M38" s="6">
        <v>0.14109802005078875</v>
      </c>
      <c r="N38" s="7" t="s">
        <v>19</v>
      </c>
    </row>
    <row r="39" spans="2:14" x14ac:dyDescent="0.3">
      <c r="B39" s="2" t="s">
        <v>13</v>
      </c>
      <c r="C39" s="3" t="s">
        <v>49</v>
      </c>
      <c r="D39" s="4" t="s">
        <v>57</v>
      </c>
      <c r="E39" s="4" t="s">
        <v>58</v>
      </c>
      <c r="F39" s="4" t="s">
        <v>22</v>
      </c>
      <c r="G39" s="5">
        <v>25.334406990000002</v>
      </c>
      <c r="H39" s="5">
        <v>28.337239192549401</v>
      </c>
      <c r="I39" s="5">
        <v>31.577619175950801</v>
      </c>
      <c r="J39" s="5">
        <v>33.873501515263797</v>
      </c>
      <c r="K39" s="5">
        <v>35.632621611876097</v>
      </c>
      <c r="L39" s="5">
        <v>37.094727107513997</v>
      </c>
      <c r="M39" s="6">
        <v>7.9245601818870304E-2</v>
      </c>
      <c r="N39" s="7" t="s">
        <v>19</v>
      </c>
    </row>
    <row r="40" spans="2:14" x14ac:dyDescent="0.3">
      <c r="B40" s="2" t="s">
        <v>13</v>
      </c>
      <c r="C40" s="3" t="s">
        <v>59</v>
      </c>
      <c r="D40" s="4" t="s">
        <v>60</v>
      </c>
      <c r="E40" s="4" t="s">
        <v>18</v>
      </c>
      <c r="F40" s="4" t="s">
        <v>17</v>
      </c>
      <c r="G40" s="5">
        <v>402.63983753005203</v>
      </c>
      <c r="H40" s="5">
        <v>435.37870062374338</v>
      </c>
      <c r="I40" s="5">
        <v>511.93487609260717</v>
      </c>
      <c r="J40" s="5">
        <v>580.5527065819756</v>
      </c>
      <c r="K40" s="5">
        <v>653.17826265738256</v>
      </c>
      <c r="L40" s="5">
        <v>733.48907728146924</v>
      </c>
      <c r="M40" s="6">
        <v>0.12744504367690435</v>
      </c>
      <c r="N40" s="7" t="s">
        <v>19</v>
      </c>
    </row>
    <row r="41" spans="2:14" x14ac:dyDescent="0.3">
      <c r="B41" s="2" t="s">
        <v>13</v>
      </c>
      <c r="C41" s="3" t="s">
        <v>59</v>
      </c>
      <c r="D41" s="4" t="s">
        <v>61</v>
      </c>
      <c r="E41" s="4" t="s">
        <v>62</v>
      </c>
      <c r="F41" s="4" t="s">
        <v>17</v>
      </c>
      <c r="G41" s="5">
        <v>150.02333215650145</v>
      </c>
      <c r="H41" s="5">
        <v>162.68824420098932</v>
      </c>
      <c r="I41" s="5">
        <v>195.58365086488985</v>
      </c>
      <c r="J41" s="5">
        <v>221.5882888278874</v>
      </c>
      <c r="K41" s="5">
        <v>249.89114180590593</v>
      </c>
      <c r="L41" s="5">
        <v>278.45312181693055</v>
      </c>
      <c r="M41" s="6">
        <v>0.13166701294754102</v>
      </c>
      <c r="N41" s="7" t="s">
        <v>19</v>
      </c>
    </row>
    <row r="42" spans="2:14" x14ac:dyDescent="0.3">
      <c r="B42" s="2" t="s">
        <v>13</v>
      </c>
      <c r="C42" s="3" t="s">
        <v>59</v>
      </c>
      <c r="D42" s="4" t="s">
        <v>61</v>
      </c>
      <c r="E42" s="4" t="s">
        <v>63</v>
      </c>
      <c r="F42" s="4" t="s">
        <v>17</v>
      </c>
      <c r="G42" s="5">
        <v>97.980686395948538</v>
      </c>
      <c r="H42" s="5">
        <v>104.75755235400307</v>
      </c>
      <c r="I42" s="5">
        <v>121.65988510686947</v>
      </c>
      <c r="J42" s="5">
        <v>135.41990799405301</v>
      </c>
      <c r="K42" s="5">
        <v>150.40785242523117</v>
      </c>
      <c r="L42" s="5">
        <v>166.21024931535015</v>
      </c>
      <c r="M42" s="6">
        <v>0.11148463813525145</v>
      </c>
      <c r="N42" s="7" t="s">
        <v>19</v>
      </c>
    </row>
    <row r="43" spans="2:14" x14ac:dyDescent="0.3">
      <c r="B43" s="2" t="s">
        <v>13</v>
      </c>
      <c r="C43" s="3" t="s">
        <v>59</v>
      </c>
      <c r="D43" s="4" t="s">
        <v>61</v>
      </c>
      <c r="E43" s="4" t="s">
        <v>64</v>
      </c>
      <c r="F43" s="4" t="s">
        <v>17</v>
      </c>
      <c r="G43" s="5">
        <v>56.244378455871363</v>
      </c>
      <c r="H43" s="5">
        <v>63.470827450522151</v>
      </c>
      <c r="I43" s="5">
        <v>78.413976117313325</v>
      </c>
      <c r="J43" s="5">
        <v>90.125815109614379</v>
      </c>
      <c r="K43" s="5">
        <v>103.14740989568215</v>
      </c>
      <c r="L43" s="5">
        <v>117.7876640119448</v>
      </c>
      <c r="M43" s="6">
        <v>0.15932216022481893</v>
      </c>
      <c r="N43" s="7" t="s">
        <v>19</v>
      </c>
    </row>
    <row r="44" spans="2:14" x14ac:dyDescent="0.3">
      <c r="B44" s="2" t="s">
        <v>13</v>
      </c>
      <c r="C44" s="3" t="s">
        <v>59</v>
      </c>
      <c r="D44" s="4" t="s">
        <v>61</v>
      </c>
      <c r="E44" s="4" t="s">
        <v>65</v>
      </c>
      <c r="F44" s="4" t="s">
        <v>22</v>
      </c>
      <c r="G44" s="5">
        <v>36.818666666666665</v>
      </c>
      <c r="H44" s="5">
        <v>41.735999999999997</v>
      </c>
      <c r="I44" s="5">
        <v>47.949333333333335</v>
      </c>
      <c r="J44" s="5">
        <v>55.546666666666667</v>
      </c>
      <c r="K44" s="5">
        <v>64.959999999999994</v>
      </c>
      <c r="L44" s="5">
        <v>76.781333333333336</v>
      </c>
      <c r="M44" s="6">
        <v>0.1583439067331196</v>
      </c>
      <c r="N44" s="7" t="s">
        <v>19</v>
      </c>
    </row>
    <row r="45" spans="2:14" x14ac:dyDescent="0.3">
      <c r="B45" s="2" t="s">
        <v>13</v>
      </c>
      <c r="C45" s="3" t="s">
        <v>59</v>
      </c>
      <c r="D45" s="3" t="s">
        <v>66</v>
      </c>
      <c r="E45" s="4" t="s">
        <v>18</v>
      </c>
      <c r="F45" s="4" t="s">
        <v>22</v>
      </c>
      <c r="G45" s="5">
        <v>66.152067033705407</v>
      </c>
      <c r="H45" s="5">
        <v>73.974210097274195</v>
      </c>
      <c r="I45" s="5">
        <v>83.296796366692803</v>
      </c>
      <c r="J45" s="5">
        <v>93.958925952187101</v>
      </c>
      <c r="K45" s="5">
        <v>106.194787533298</v>
      </c>
      <c r="L45" s="5">
        <v>118.43064917445</v>
      </c>
      <c r="M45" s="6">
        <v>0.12352861574263119</v>
      </c>
      <c r="N45" s="7" t="s">
        <v>29</v>
      </c>
    </row>
    <row r="46" spans="2:14" x14ac:dyDescent="0.3">
      <c r="B46" s="2" t="s">
        <v>13</v>
      </c>
      <c r="C46" s="3" t="s">
        <v>59</v>
      </c>
      <c r="D46" s="4" t="s">
        <v>67</v>
      </c>
      <c r="E46" s="4" t="s">
        <v>68</v>
      </c>
      <c r="F46" s="4" t="s">
        <v>22</v>
      </c>
      <c r="G46" s="5">
        <v>20.200830387170495</v>
      </c>
      <c r="H46" s="5">
        <v>23.178209536074803</v>
      </c>
      <c r="I46" s="5">
        <v>28.775193276404362</v>
      </c>
      <c r="J46" s="5">
        <v>34.712095815244218</v>
      </c>
      <c r="K46" s="5">
        <v>41.165083540894408</v>
      </c>
      <c r="L46" s="5">
        <v>47.826978523907435</v>
      </c>
      <c r="M46" s="6">
        <v>0.18812119834025109</v>
      </c>
      <c r="N46" s="7" t="s">
        <v>19</v>
      </c>
    </row>
    <row r="47" spans="2:14" x14ac:dyDescent="0.3">
      <c r="B47" s="2" t="s">
        <v>13</v>
      </c>
      <c r="C47" s="3" t="s">
        <v>59</v>
      </c>
      <c r="D47" s="4" t="s">
        <v>69</v>
      </c>
      <c r="E47" s="4" t="s">
        <v>70</v>
      </c>
      <c r="F47" s="4" t="s">
        <v>22</v>
      </c>
      <c r="G47" s="5">
        <v>5.3158953480762019</v>
      </c>
      <c r="H47" s="5">
        <v>6.5071785929404022</v>
      </c>
      <c r="I47" s="5">
        <v>7.3295903398298474</v>
      </c>
      <c r="J47" s="5">
        <v>8.3818926479389422</v>
      </c>
      <c r="K47" s="5">
        <v>9.9789194267953381</v>
      </c>
      <c r="L47" s="5">
        <v>11.729987111173923</v>
      </c>
      <c r="M47" s="6">
        <v>0.17150520489310472</v>
      </c>
      <c r="N47" s="7" t="s">
        <v>19</v>
      </c>
    </row>
    <row r="48" spans="2:14" x14ac:dyDescent="0.3">
      <c r="B48" s="2" t="s">
        <v>13</v>
      </c>
      <c r="C48" s="3" t="s">
        <v>59</v>
      </c>
      <c r="D48" s="4" t="s">
        <v>69</v>
      </c>
      <c r="E48" s="4" t="s">
        <v>71</v>
      </c>
      <c r="F48" s="4" t="s">
        <v>22</v>
      </c>
      <c r="G48" s="5">
        <v>10.678918914962143</v>
      </c>
      <c r="H48" s="5">
        <v>12.464129985015679</v>
      </c>
      <c r="I48" s="5">
        <v>15.7407112517554</v>
      </c>
      <c r="J48" s="5">
        <v>19.315722474150856</v>
      </c>
      <c r="K48" s="5">
        <v>23.30146035949571</v>
      </c>
      <c r="L48" s="5">
        <v>27.53918618912509</v>
      </c>
      <c r="M48" s="6">
        <v>0.20860604658749682</v>
      </c>
      <c r="N48" s="7" t="s">
        <v>19</v>
      </c>
    </row>
    <row r="49" spans="2:14" x14ac:dyDescent="0.3">
      <c r="B49" s="2" t="s">
        <v>13</v>
      </c>
      <c r="C49" s="3" t="s">
        <v>59</v>
      </c>
      <c r="D49" s="4" t="s">
        <v>72</v>
      </c>
      <c r="E49" s="4" t="s">
        <v>18</v>
      </c>
      <c r="F49" s="4" t="s">
        <v>22</v>
      </c>
      <c r="G49" s="5">
        <v>40.305324810352054</v>
      </c>
      <c r="H49" s="5">
        <v>48.727514442950472</v>
      </c>
      <c r="I49" s="5">
        <v>58.34891861981059</v>
      </c>
      <c r="J49" s="5">
        <v>68.886097792562225</v>
      </c>
      <c r="K49" s="5">
        <v>81.701767981200618</v>
      </c>
      <c r="L49" s="5">
        <v>96.318094525086352</v>
      </c>
      <c r="M49" s="6">
        <v>0.19033469254618773</v>
      </c>
      <c r="N49" s="7" t="s">
        <v>19</v>
      </c>
    </row>
    <row r="50" spans="2:14" x14ac:dyDescent="0.3">
      <c r="B50" s="2" t="s">
        <v>13</v>
      </c>
      <c r="C50" s="3" t="s">
        <v>59</v>
      </c>
      <c r="D50" s="4" t="s">
        <v>73</v>
      </c>
      <c r="E50" s="4" t="s">
        <v>18</v>
      </c>
      <c r="F50" s="4" t="s">
        <v>22</v>
      </c>
      <c r="G50" s="5">
        <v>6.8048900328272293</v>
      </c>
      <c r="H50" s="5">
        <v>7.404001018199442</v>
      </c>
      <c r="I50" s="5">
        <v>8.7164477355621948</v>
      </c>
      <c r="J50" s="5">
        <v>9.9709563008858488</v>
      </c>
      <c r="K50" s="5">
        <v>11.212944538434698</v>
      </c>
      <c r="L50" s="5">
        <v>12.353735937030878</v>
      </c>
      <c r="M50" s="6">
        <v>0.12666665359851415</v>
      </c>
      <c r="N50" s="7" t="s">
        <v>19</v>
      </c>
    </row>
    <row r="51" spans="2:14" x14ac:dyDescent="0.3">
      <c r="B51" s="2" t="s">
        <v>13</v>
      </c>
      <c r="C51" s="3" t="s">
        <v>74</v>
      </c>
      <c r="D51" s="4" t="s">
        <v>75</v>
      </c>
      <c r="E51" s="4" t="s">
        <v>18</v>
      </c>
      <c r="F51" s="4" t="s">
        <v>17</v>
      </c>
      <c r="G51" s="5">
        <v>99.960000000000008</v>
      </c>
      <c r="H51" s="5">
        <v>108.82899999999999</v>
      </c>
      <c r="I51" s="5">
        <v>119.26599999999999</v>
      </c>
      <c r="J51" s="5">
        <v>130.977</v>
      </c>
      <c r="K51" s="5">
        <v>144.10899999999998</v>
      </c>
      <c r="L51" s="5">
        <v>159.131</v>
      </c>
      <c r="M51" s="6">
        <v>9.7452441212556362E-2</v>
      </c>
      <c r="N51" s="7" t="s">
        <v>19</v>
      </c>
    </row>
    <row r="52" spans="2:14" x14ac:dyDescent="0.3">
      <c r="B52" s="2" t="s">
        <v>13</v>
      </c>
      <c r="C52" s="3" t="s">
        <v>74</v>
      </c>
      <c r="D52" s="4" t="s">
        <v>76</v>
      </c>
      <c r="E52" s="4" t="s">
        <v>18</v>
      </c>
      <c r="F52" s="4" t="s">
        <v>17</v>
      </c>
      <c r="G52" s="5">
        <v>42.84</v>
      </c>
      <c r="H52" s="5">
        <v>46.640999999999998</v>
      </c>
      <c r="I52" s="5">
        <v>51.113999999999997</v>
      </c>
      <c r="J52" s="5">
        <v>56.133000000000003</v>
      </c>
      <c r="K52" s="5">
        <v>61.760999999999996</v>
      </c>
      <c r="L52" s="5">
        <v>68.198999999999998</v>
      </c>
      <c r="M52" s="6">
        <v>9.7452441212556362E-2</v>
      </c>
      <c r="N52" s="7" t="s">
        <v>19</v>
      </c>
    </row>
    <row r="53" spans="2:14" x14ac:dyDescent="0.3">
      <c r="B53" s="2" t="s">
        <v>13</v>
      </c>
      <c r="C53" s="3" t="s">
        <v>74</v>
      </c>
      <c r="D53" s="3" t="s">
        <v>77</v>
      </c>
      <c r="E53" s="4" t="s">
        <v>78</v>
      </c>
      <c r="F53" s="4" t="s">
        <v>17</v>
      </c>
      <c r="G53" s="5">
        <v>98.943868020828162</v>
      </c>
      <c r="H53" s="5">
        <v>145.52597173548156</v>
      </c>
      <c r="I53" s="5">
        <v>200.65027790942884</v>
      </c>
      <c r="J53" s="5">
        <v>274.38690623097148</v>
      </c>
      <c r="K53" s="5">
        <v>367.20979279941173</v>
      </c>
      <c r="L53" s="5">
        <v>480.84949826557124</v>
      </c>
      <c r="M53" s="6">
        <v>0.37190505582551436</v>
      </c>
      <c r="N53" s="7" t="s">
        <v>19</v>
      </c>
    </row>
    <row r="54" spans="2:14" x14ac:dyDescent="0.3">
      <c r="B54" s="2" t="s">
        <v>13</v>
      </c>
      <c r="C54" s="3" t="s">
        <v>74</v>
      </c>
      <c r="D54" s="3" t="s">
        <v>79</v>
      </c>
      <c r="E54" s="4" t="s">
        <v>18</v>
      </c>
      <c r="F54" s="4" t="s">
        <v>17</v>
      </c>
      <c r="G54" s="5">
        <v>109.68764085913581</v>
      </c>
      <c r="H54" s="5">
        <v>128.27794347347159</v>
      </c>
      <c r="I54" s="5">
        <v>165.00011226607339</v>
      </c>
      <c r="J54" s="5">
        <v>204.70504230503272</v>
      </c>
      <c r="K54" s="5">
        <v>256.77608111075898</v>
      </c>
      <c r="L54" s="5">
        <v>312.65431251084073</v>
      </c>
      <c r="M54" s="6">
        <v>0.2330518681177145</v>
      </c>
      <c r="N54" s="7" t="s">
        <v>19</v>
      </c>
    </row>
    <row r="55" spans="2:14" x14ac:dyDescent="0.3">
      <c r="B55" s="2" t="s">
        <v>13</v>
      </c>
      <c r="C55" s="3" t="s">
        <v>74</v>
      </c>
      <c r="D55" s="3" t="s">
        <v>80</v>
      </c>
      <c r="E55" s="4" t="s">
        <v>18</v>
      </c>
      <c r="F55" s="4" t="s">
        <v>17</v>
      </c>
      <c r="G55" s="5">
        <v>5.4843820429567911</v>
      </c>
      <c r="H55" s="5">
        <v>6.4138971736735799</v>
      </c>
      <c r="I55" s="5">
        <v>8.250005613303669</v>
      </c>
      <c r="J55" s="5">
        <v>10.235252115251637</v>
      </c>
      <c r="K55" s="5">
        <v>12.838804055537949</v>
      </c>
      <c r="L55" s="5">
        <v>15.632715625542037</v>
      </c>
      <c r="M55" s="6">
        <v>0.2330518681177145</v>
      </c>
      <c r="N55" s="7" t="s">
        <v>19</v>
      </c>
    </row>
    <row r="56" spans="2:14" x14ac:dyDescent="0.3">
      <c r="B56" s="2" t="s">
        <v>13</v>
      </c>
      <c r="C56" s="3" t="s">
        <v>74</v>
      </c>
      <c r="D56" s="3" t="s">
        <v>81</v>
      </c>
      <c r="E56" s="4" t="s">
        <v>18</v>
      </c>
      <c r="F56" s="4" t="s">
        <v>22</v>
      </c>
      <c r="G56" s="5">
        <v>24.065579432595797</v>
      </c>
      <c r="H56" s="5">
        <v>32.158921966175633</v>
      </c>
      <c r="I56" s="5">
        <v>41.872292281341508</v>
      </c>
      <c r="J56" s="5">
        <v>55.58778991504002</v>
      </c>
      <c r="K56" s="5">
        <v>73.73301355007608</v>
      </c>
      <c r="L56" s="5">
        <v>96.999705564714176</v>
      </c>
      <c r="M56" s="6">
        <v>0.32152328172951883</v>
      </c>
      <c r="N56" s="7" t="s">
        <v>19</v>
      </c>
    </row>
    <row r="57" spans="2:14" x14ac:dyDescent="0.3">
      <c r="B57" s="2" t="s">
        <v>13</v>
      </c>
      <c r="C57" s="3" t="s">
        <v>74</v>
      </c>
      <c r="D57" s="3" t="s">
        <v>82</v>
      </c>
      <c r="E57" s="4" t="s">
        <v>18</v>
      </c>
      <c r="F57" s="4" t="s">
        <v>22</v>
      </c>
      <c r="G57" s="5">
        <v>3.8639860998288458</v>
      </c>
      <c r="H57" s="5">
        <v>4.3229801998266835</v>
      </c>
      <c r="I57" s="5">
        <v>5.045923556841065</v>
      </c>
      <c r="J57" s="5">
        <v>5.8639174183636085</v>
      </c>
      <c r="K57" s="5">
        <v>6.8670570393374701</v>
      </c>
      <c r="L57" s="5">
        <v>7.9680172008732617</v>
      </c>
      <c r="M57" s="6">
        <v>0.1557474436230013</v>
      </c>
      <c r="N57" s="7" t="s">
        <v>19</v>
      </c>
    </row>
    <row r="58" spans="2:14" x14ac:dyDescent="0.3">
      <c r="B58" s="2" t="s">
        <v>13</v>
      </c>
      <c r="C58" s="4" t="s">
        <v>83</v>
      </c>
      <c r="D58" s="4" t="s">
        <v>83</v>
      </c>
      <c r="E58" s="4" t="s">
        <v>18</v>
      </c>
      <c r="F58" s="4" t="s">
        <v>17</v>
      </c>
      <c r="G58" s="5">
        <v>882.39232849514065</v>
      </c>
      <c r="H58" s="5">
        <v>970.16839149973794</v>
      </c>
      <c r="I58" s="5">
        <v>1066.6759869392633</v>
      </c>
      <c r="J58" s="5">
        <v>1172.7836848549387</v>
      </c>
      <c r="K58" s="5">
        <v>1289.446456377615</v>
      </c>
      <c r="L58" s="5">
        <v>1417.7142684845962</v>
      </c>
      <c r="M58" s="6">
        <v>9.9475097606858576E-2</v>
      </c>
      <c r="N58" s="7" t="s">
        <v>19</v>
      </c>
    </row>
    <row r="59" spans="2:14" x14ac:dyDescent="0.3">
      <c r="B59" s="2" t="s">
        <v>13</v>
      </c>
      <c r="C59" s="4" t="s">
        <v>84</v>
      </c>
      <c r="D59" s="4" t="s">
        <v>84</v>
      </c>
      <c r="E59" s="4" t="s">
        <v>18</v>
      </c>
      <c r="F59" s="4" t="s">
        <v>17</v>
      </c>
      <c r="G59" s="5">
        <v>958.60439535580031</v>
      </c>
      <c r="H59" s="5">
        <v>1063.1824513940887</v>
      </c>
      <c r="I59" s="5">
        <v>1050.9723791927531</v>
      </c>
      <c r="J59" s="5">
        <v>1079.9827788244254</v>
      </c>
      <c r="K59" s="5">
        <v>1115.0492806934935</v>
      </c>
      <c r="L59" s="5">
        <v>1143.8099312111963</v>
      </c>
      <c r="M59" s="6">
        <v>3.5959767308138879E-2</v>
      </c>
      <c r="N59" s="7" t="s">
        <v>19</v>
      </c>
    </row>
    <row r="60" spans="2:14" x14ac:dyDescent="0.3">
      <c r="B60" s="2" t="s">
        <v>13</v>
      </c>
      <c r="C60" s="3" t="s">
        <v>85</v>
      </c>
      <c r="D60" s="4" t="s">
        <v>77</v>
      </c>
      <c r="E60" s="4" t="s">
        <v>86</v>
      </c>
      <c r="F60" s="4" t="s">
        <v>22</v>
      </c>
      <c r="G60" s="5">
        <v>60.042618006716467</v>
      </c>
      <c r="H60" s="5">
        <v>86.463997386058722</v>
      </c>
      <c r="I60" s="5">
        <v>121.83781501990774</v>
      </c>
      <c r="J60" s="5">
        <v>166.41660831474968</v>
      </c>
      <c r="K60" s="5">
        <v>223.1119359432362</v>
      </c>
      <c r="L60" s="5">
        <v>291.0496280792895</v>
      </c>
      <c r="M60" s="6">
        <v>0.37120215041659499</v>
      </c>
      <c r="N60" s="7" t="s">
        <v>19</v>
      </c>
    </row>
    <row r="61" spans="2:14" x14ac:dyDescent="0.3">
      <c r="B61" s="2" t="s">
        <v>13</v>
      </c>
      <c r="C61" s="3" t="s">
        <v>85</v>
      </c>
      <c r="D61" s="4" t="s">
        <v>77</v>
      </c>
      <c r="E61" s="4" t="s">
        <v>87</v>
      </c>
      <c r="F61" s="4" t="s">
        <v>22</v>
      </c>
      <c r="G61" s="5">
        <v>360.9296435329519</v>
      </c>
      <c r="H61" s="5">
        <v>470.52071125870742</v>
      </c>
      <c r="I61" s="5">
        <v>575.17601438726842</v>
      </c>
      <c r="J61" s="5">
        <v>690.73486740800581</v>
      </c>
      <c r="K61" s="5">
        <v>816.32754528882549</v>
      </c>
      <c r="L61" s="5">
        <v>948.001118523282</v>
      </c>
      <c r="M61" s="6">
        <v>0.21304597023372573</v>
      </c>
      <c r="N61" s="7" t="s">
        <v>19</v>
      </c>
    </row>
    <row r="62" spans="2:14" x14ac:dyDescent="0.3">
      <c r="B62" s="2" t="s">
        <v>13</v>
      </c>
      <c r="C62" s="3" t="s">
        <v>85</v>
      </c>
      <c r="D62" s="4" t="s">
        <v>88</v>
      </c>
      <c r="E62" s="4" t="s">
        <v>0</v>
      </c>
      <c r="F62" s="4" t="s">
        <v>22</v>
      </c>
      <c r="G62" s="5">
        <v>654.09</v>
      </c>
      <c r="H62" s="5">
        <v>695.41000000000008</v>
      </c>
      <c r="I62" s="5">
        <v>807.9799999999999</v>
      </c>
      <c r="J62" s="5">
        <v>924.11000000000024</v>
      </c>
      <c r="K62" s="5">
        <v>1027.6699999999996</v>
      </c>
      <c r="L62" s="5">
        <v>1143.6299999999997</v>
      </c>
      <c r="M62" s="6">
        <v>0.11822605175416423</v>
      </c>
      <c r="N62" s="7" t="s">
        <v>19</v>
      </c>
    </row>
    <row r="63" spans="2:14" x14ac:dyDescent="0.3">
      <c r="B63" s="2" t="s">
        <v>13</v>
      </c>
      <c r="C63" s="3" t="s">
        <v>85</v>
      </c>
      <c r="D63" s="4" t="s">
        <v>88</v>
      </c>
      <c r="E63" s="4" t="s">
        <v>83</v>
      </c>
      <c r="F63" s="4" t="s">
        <v>22</v>
      </c>
      <c r="G63" s="5">
        <v>334.3</v>
      </c>
      <c r="H63" s="5">
        <v>369.1</v>
      </c>
      <c r="I63" s="5">
        <v>465.4</v>
      </c>
      <c r="J63" s="5">
        <v>556.70000000000005</v>
      </c>
      <c r="K63" s="5">
        <v>638.70000000000005</v>
      </c>
      <c r="L63" s="5">
        <v>733.7</v>
      </c>
      <c r="M63" s="6">
        <v>0.17024401449168369</v>
      </c>
      <c r="N63" s="7" t="s">
        <v>19</v>
      </c>
    </row>
    <row r="64" spans="2:14" x14ac:dyDescent="0.3">
      <c r="B64" s="2" t="s">
        <v>13</v>
      </c>
      <c r="C64" s="3" t="s">
        <v>85</v>
      </c>
      <c r="D64" s="4" t="s">
        <v>88</v>
      </c>
      <c r="E64" s="4" t="s">
        <v>84</v>
      </c>
      <c r="F64" s="4" t="s">
        <v>22</v>
      </c>
      <c r="G64" s="5">
        <v>595.9</v>
      </c>
      <c r="H64" s="5">
        <v>613.5</v>
      </c>
      <c r="I64" s="5">
        <v>710.4</v>
      </c>
      <c r="J64" s="5">
        <v>813.7</v>
      </c>
      <c r="K64" s="5">
        <v>907.4</v>
      </c>
      <c r="L64" s="5">
        <v>1015.9</v>
      </c>
      <c r="M64" s="6">
        <v>0.11259092946518168</v>
      </c>
      <c r="N64" s="7" t="s">
        <v>19</v>
      </c>
    </row>
    <row r="65" spans="2:14" x14ac:dyDescent="0.3">
      <c r="B65" s="2" t="s">
        <v>13</v>
      </c>
      <c r="C65" s="3" t="s">
        <v>85</v>
      </c>
      <c r="D65" s="4" t="s">
        <v>89</v>
      </c>
      <c r="E65" s="4" t="s">
        <v>0</v>
      </c>
      <c r="F65" s="4" t="s">
        <v>22</v>
      </c>
      <c r="G65" s="5">
        <v>3.5473782094163226</v>
      </c>
      <c r="H65" s="5">
        <v>5.0150102752813215</v>
      </c>
      <c r="I65" s="5">
        <v>7.412924690381141</v>
      </c>
      <c r="J65" s="5">
        <v>11.009722906759857</v>
      </c>
      <c r="K65" s="5">
        <v>16.538601947903185</v>
      </c>
      <c r="L65" s="5">
        <v>25.139050035312078</v>
      </c>
      <c r="M65" s="6">
        <v>0.47940905884679519</v>
      </c>
      <c r="N65" s="7" t="s">
        <v>19</v>
      </c>
    </row>
    <row r="66" spans="2:14" x14ac:dyDescent="0.3">
      <c r="B66" s="2" t="s">
        <v>13</v>
      </c>
      <c r="C66" s="3" t="s">
        <v>85</v>
      </c>
      <c r="D66" s="4" t="s">
        <v>89</v>
      </c>
      <c r="E66" s="4" t="s">
        <v>83</v>
      </c>
      <c r="F66" s="4" t="s">
        <v>22</v>
      </c>
      <c r="G66" s="5">
        <v>104.67078510596946</v>
      </c>
      <c r="H66" s="5">
        <v>139.49647975259623</v>
      </c>
      <c r="I66" s="5">
        <v>185.77429983411918</v>
      </c>
      <c r="J66" s="5">
        <v>247.66663206500431</v>
      </c>
      <c r="K66" s="5">
        <v>330.1421222055954</v>
      </c>
      <c r="L66" s="5">
        <v>439.49566817956702</v>
      </c>
      <c r="M66" s="6">
        <v>0.33237300039492212</v>
      </c>
      <c r="N66" s="7" t="s">
        <v>19</v>
      </c>
    </row>
    <row r="67" spans="2:14" x14ac:dyDescent="0.3">
      <c r="B67" s="2" t="s">
        <v>13</v>
      </c>
      <c r="C67" s="3" t="s">
        <v>85</v>
      </c>
      <c r="D67" s="4" t="s">
        <v>89</v>
      </c>
      <c r="E67" s="4" t="s">
        <v>84</v>
      </c>
      <c r="F67" s="4" t="s">
        <v>22</v>
      </c>
      <c r="G67" s="5">
        <v>3.5151700179475585</v>
      </c>
      <c r="H67" s="5">
        <v>5.041276621310816</v>
      </c>
      <c r="I67" s="5">
        <v>6.9860751093892111</v>
      </c>
      <c r="J67" s="5">
        <v>9.2514860444513083</v>
      </c>
      <c r="K67" s="5">
        <v>11.935175783723208</v>
      </c>
      <c r="L67" s="5">
        <v>15.365281785120853</v>
      </c>
      <c r="M67" s="6">
        <v>0.34313244077306715</v>
      </c>
      <c r="N67" s="7" t="s">
        <v>19</v>
      </c>
    </row>
    <row r="68" spans="2:14" x14ac:dyDescent="0.3">
      <c r="B68" s="2" t="s">
        <v>13</v>
      </c>
      <c r="C68" s="3" t="s">
        <v>85</v>
      </c>
      <c r="D68" s="4" t="s">
        <v>90</v>
      </c>
      <c r="E68" s="4" t="s">
        <v>0</v>
      </c>
      <c r="F68" s="4" t="s">
        <v>22</v>
      </c>
      <c r="G68" s="5">
        <v>5.0583250057185989</v>
      </c>
      <c r="H68" s="5">
        <v>5.9286773956783225</v>
      </c>
      <c r="I68" s="5">
        <v>7.2893581496766506</v>
      </c>
      <c r="J68" s="5">
        <v>9.1558223758026731</v>
      </c>
      <c r="K68" s="5">
        <v>11.784175773131214</v>
      </c>
      <c r="L68" s="5">
        <v>15.49612149554549</v>
      </c>
      <c r="M68" s="6">
        <v>0.25095952008025413</v>
      </c>
      <c r="N68" s="7" t="s">
        <v>19</v>
      </c>
    </row>
    <row r="69" spans="2:14" x14ac:dyDescent="0.3">
      <c r="B69" s="2" t="s">
        <v>13</v>
      </c>
      <c r="C69" s="3" t="s">
        <v>85</v>
      </c>
      <c r="D69" s="4" t="s">
        <v>90</v>
      </c>
      <c r="E69" s="4" t="s">
        <v>83</v>
      </c>
      <c r="F69" s="4" t="s">
        <v>22</v>
      </c>
      <c r="G69" s="5">
        <v>149.25356655354747</v>
      </c>
      <c r="H69" s="5">
        <v>164.91085379471593</v>
      </c>
      <c r="I69" s="5">
        <v>182.6776155237973</v>
      </c>
      <c r="J69" s="5">
        <v>205.96264872462655</v>
      </c>
      <c r="K69" s="5">
        <v>235.23468370786594</v>
      </c>
      <c r="L69" s="5">
        <v>270.91231614997542</v>
      </c>
      <c r="M69" s="6">
        <v>0.12662868945871808</v>
      </c>
      <c r="N69" s="7" t="s">
        <v>19</v>
      </c>
    </row>
    <row r="70" spans="2:14" x14ac:dyDescent="0.3">
      <c r="B70" s="2" t="s">
        <v>13</v>
      </c>
      <c r="C70" s="3" t="s">
        <v>85</v>
      </c>
      <c r="D70" s="4" t="s">
        <v>90</v>
      </c>
      <c r="E70" s="4" t="s">
        <v>84</v>
      </c>
      <c r="F70" s="4" t="s">
        <v>22</v>
      </c>
      <c r="G70" s="5">
        <v>5.0123982703445806</v>
      </c>
      <c r="H70" s="5">
        <v>5.9597291151014486</v>
      </c>
      <c r="I70" s="5">
        <v>6.8696237530859285</v>
      </c>
      <c r="J70" s="5">
        <v>7.6936507532996572</v>
      </c>
      <c r="K70" s="5">
        <v>8.5041172017834867</v>
      </c>
      <c r="L70" s="5">
        <v>9.4714109332321481</v>
      </c>
      <c r="M70" s="6">
        <v>0.13572666293082047</v>
      </c>
      <c r="N70" s="7" t="s">
        <v>19</v>
      </c>
    </row>
    <row r="71" spans="2:14" x14ac:dyDescent="0.3">
      <c r="B71" s="2" t="s">
        <v>13</v>
      </c>
      <c r="C71" s="3" t="s">
        <v>85</v>
      </c>
      <c r="D71" s="4" t="s">
        <v>91</v>
      </c>
      <c r="E71" s="4" t="s">
        <v>18</v>
      </c>
      <c r="F71" s="4" t="s">
        <v>22</v>
      </c>
      <c r="G71" s="5">
        <v>15.078063007046707</v>
      </c>
      <c r="H71" s="5">
        <v>15.220214392003788</v>
      </c>
      <c r="I71" s="5">
        <v>16.444298764682593</v>
      </c>
      <c r="J71" s="5">
        <v>17.486710463206972</v>
      </c>
      <c r="K71" s="5">
        <v>18.303119083670559</v>
      </c>
      <c r="L71" s="5">
        <v>19.242903205018894</v>
      </c>
      <c r="M71" s="6">
        <v>4.9989626201952797E-2</v>
      </c>
      <c r="N71" s="7" t="s">
        <v>19</v>
      </c>
    </row>
    <row r="72" spans="2:14" x14ac:dyDescent="0.3">
      <c r="B72" s="2" t="s">
        <v>13</v>
      </c>
      <c r="C72" s="3" t="s">
        <v>85</v>
      </c>
      <c r="D72" s="4" t="s">
        <v>92</v>
      </c>
      <c r="E72" s="4" t="s">
        <v>18</v>
      </c>
      <c r="F72" s="4" t="s">
        <v>22</v>
      </c>
      <c r="G72" s="5">
        <v>11.91084765118268</v>
      </c>
      <c r="H72" s="5">
        <v>14.952113659034337</v>
      </c>
      <c r="I72" s="5">
        <v>18.455310147910204</v>
      </c>
      <c r="J72" s="5">
        <v>22.638339295127992</v>
      </c>
      <c r="K72" s="5">
        <v>27.529203529193541</v>
      </c>
      <c r="L72" s="5">
        <v>33.102928412109534</v>
      </c>
      <c r="M72" s="6">
        <v>0.22683102165601254</v>
      </c>
      <c r="N72" s="7" t="s">
        <v>19</v>
      </c>
    </row>
    <row r="73" spans="2:14" x14ac:dyDescent="0.3">
      <c r="B73" s="2" t="s">
        <v>93</v>
      </c>
      <c r="C73" s="10" t="s">
        <v>94</v>
      </c>
      <c r="D73" s="10" t="s">
        <v>95</v>
      </c>
      <c r="E73" s="10" t="s">
        <v>18</v>
      </c>
      <c r="F73" s="10" t="s">
        <v>17</v>
      </c>
      <c r="G73" s="11">
        <v>1302.1333609985932</v>
      </c>
      <c r="H73" s="11">
        <v>1277.2481924514991</v>
      </c>
      <c r="I73" s="11">
        <v>1290.0786581166187</v>
      </c>
      <c r="J73" s="11">
        <v>1319.8139361211963</v>
      </c>
      <c r="K73" s="11">
        <v>1355.5212049546496</v>
      </c>
      <c r="L73" s="11">
        <v>1411.3733385366377</v>
      </c>
      <c r="M73" s="12">
        <v>1.624234839400085E-2</v>
      </c>
      <c r="N73" s="7" t="s">
        <v>29</v>
      </c>
    </row>
    <row r="74" spans="2:14" x14ac:dyDescent="0.3">
      <c r="B74" s="2" t="s">
        <v>93</v>
      </c>
      <c r="C74" s="10" t="s">
        <v>94</v>
      </c>
      <c r="D74" s="10" t="s">
        <v>96</v>
      </c>
      <c r="E74" s="10" t="s">
        <v>18</v>
      </c>
      <c r="F74" s="10" t="s">
        <v>17</v>
      </c>
      <c r="G74" s="11">
        <v>558.05715471368285</v>
      </c>
      <c r="H74" s="11">
        <v>547.39208247921397</v>
      </c>
      <c r="I74" s="11">
        <v>552.89085347855098</v>
      </c>
      <c r="J74" s="11">
        <v>565.63454405194148</v>
      </c>
      <c r="K74" s="11">
        <v>580.93765926627862</v>
      </c>
      <c r="L74" s="11">
        <v>604.87428794427342</v>
      </c>
      <c r="M74" s="12">
        <v>1.624234839400085E-2</v>
      </c>
      <c r="N74" s="7" t="s">
        <v>29</v>
      </c>
    </row>
    <row r="75" spans="2:14" x14ac:dyDescent="0.3">
      <c r="B75" s="2" t="s">
        <v>93</v>
      </c>
      <c r="C75" s="3" t="s">
        <v>97</v>
      </c>
      <c r="D75" s="4" t="s">
        <v>98</v>
      </c>
      <c r="E75" s="4" t="s">
        <v>18</v>
      </c>
      <c r="F75" s="10" t="s">
        <v>17</v>
      </c>
      <c r="G75" s="5">
        <v>670.55930950360857</v>
      </c>
      <c r="H75" s="5">
        <v>594.28161766957089</v>
      </c>
      <c r="I75" s="5">
        <v>564.79090110752202</v>
      </c>
      <c r="J75" s="5">
        <v>523.99795181579464</v>
      </c>
      <c r="K75" s="5">
        <v>482.69239661438149</v>
      </c>
      <c r="L75" s="5">
        <v>448.557474955614</v>
      </c>
      <c r="M75" s="6">
        <v>-7.7266728661561923E-2</v>
      </c>
      <c r="N75" s="7" t="s">
        <v>29</v>
      </c>
    </row>
    <row r="76" spans="2:14" x14ac:dyDescent="0.3">
      <c r="B76" s="2" t="s">
        <v>93</v>
      </c>
      <c r="C76" s="3" t="s">
        <v>97</v>
      </c>
      <c r="D76" s="4" t="s">
        <v>99</v>
      </c>
      <c r="E76" s="4" t="s">
        <v>18</v>
      </c>
      <c r="F76" s="10" t="s">
        <v>17</v>
      </c>
      <c r="G76" s="5">
        <v>453.33333333333331</v>
      </c>
      <c r="H76" s="5">
        <v>465.65678150879029</v>
      </c>
      <c r="I76" s="5">
        <v>478.31523124659986</v>
      </c>
      <c r="J76" s="5">
        <v>491.31778925498043</v>
      </c>
      <c r="K76" s="5">
        <v>504.67380979960654</v>
      </c>
      <c r="L76" s="5">
        <v>518.39290143322978</v>
      </c>
      <c r="M76" s="6">
        <v>2.7184076857625694E-2</v>
      </c>
      <c r="N76" s="7" t="s">
        <v>19</v>
      </c>
    </row>
    <row r="77" spans="2:14" x14ac:dyDescent="0.3">
      <c r="B77" s="2" t="s">
        <v>93</v>
      </c>
      <c r="C77" s="3" t="s">
        <v>97</v>
      </c>
      <c r="D77" s="4" t="s">
        <v>100</v>
      </c>
      <c r="E77" s="4" t="s">
        <v>18</v>
      </c>
      <c r="F77" s="10" t="s">
        <v>17</v>
      </c>
      <c r="G77" s="5">
        <v>608.2678468600102</v>
      </c>
      <c r="H77" s="5">
        <v>659.34139301647804</v>
      </c>
      <c r="I77" s="5">
        <v>739.08772187149782</v>
      </c>
      <c r="J77" s="5">
        <v>825.02962007287192</v>
      </c>
      <c r="K77" s="5">
        <v>918.87318442176661</v>
      </c>
      <c r="L77" s="5">
        <v>981.72728329250162</v>
      </c>
      <c r="M77" s="6">
        <v>0.10047251463329987</v>
      </c>
      <c r="N77" s="7" t="s">
        <v>19</v>
      </c>
    </row>
    <row r="78" spans="2:14" x14ac:dyDescent="0.3">
      <c r="B78" s="2" t="s">
        <v>93</v>
      </c>
      <c r="C78" s="3" t="s">
        <v>97</v>
      </c>
      <c r="D78" s="4" t="s">
        <v>101</v>
      </c>
      <c r="E78" s="4" t="s">
        <v>18</v>
      </c>
      <c r="F78" s="10" t="s">
        <v>17</v>
      </c>
      <c r="G78" s="5">
        <v>337.9535400860197</v>
      </c>
      <c r="H78" s="5">
        <v>309.39780293159089</v>
      </c>
      <c r="I78" s="5">
        <v>283.43761868843188</v>
      </c>
      <c r="J78" s="5">
        <v>258.66535906143798</v>
      </c>
      <c r="K78" s="5">
        <v>227.96284502416736</v>
      </c>
      <c r="L78" s="5">
        <v>244.1564769000926</v>
      </c>
      <c r="M78" s="6">
        <v>-6.2951111392408721E-2</v>
      </c>
      <c r="N78" s="7" t="s">
        <v>19</v>
      </c>
    </row>
    <row r="79" spans="2:14" x14ac:dyDescent="0.3">
      <c r="B79" s="13" t="s">
        <v>93</v>
      </c>
      <c r="C79" s="14" t="s">
        <v>97</v>
      </c>
      <c r="D79" s="15" t="s">
        <v>102</v>
      </c>
      <c r="E79" s="15" t="s">
        <v>18</v>
      </c>
      <c r="F79" s="16" t="s">
        <v>17</v>
      </c>
      <c r="G79" s="17">
        <v>468.9405602690602</v>
      </c>
      <c r="H79" s="17">
        <v>435.01185889944412</v>
      </c>
      <c r="I79" s="17">
        <v>415.55081419490153</v>
      </c>
      <c r="J79" s="17">
        <v>398.82417252489665</v>
      </c>
      <c r="K79" s="17">
        <v>383.48075083903257</v>
      </c>
      <c r="L79" s="17">
        <v>373.10443177677729</v>
      </c>
      <c r="M79" s="18">
        <v>-4.4693963689803606E-2</v>
      </c>
      <c r="N79" s="19" t="s">
        <v>19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BD071-2B1A-45DA-958D-29338F63BF01}">
  <dimension ref="B1:P34"/>
  <sheetViews>
    <sheetView zoomScale="80" zoomScaleNormal="80" workbookViewId="0"/>
  </sheetViews>
  <sheetFormatPr defaultColWidth="8.88671875" defaultRowHeight="14.4" x14ac:dyDescent="0.3"/>
  <cols>
    <col min="1" max="1" width="4.33203125" style="1" customWidth="1"/>
    <col min="2" max="2" width="27.5546875" style="1" bestFit="1" customWidth="1"/>
    <col min="3" max="16384" width="8.88671875" style="1"/>
  </cols>
  <sheetData>
    <row r="1" spans="2:16" ht="37.200000000000003" customHeight="1" x14ac:dyDescent="0.3">
      <c r="B1" s="21" t="s">
        <v>122</v>
      </c>
    </row>
    <row r="3" spans="2:16" x14ac:dyDescent="0.3">
      <c r="C3" s="46" t="s">
        <v>103</v>
      </c>
      <c r="D3" s="46"/>
      <c r="E3" s="46"/>
      <c r="F3" s="46"/>
      <c r="G3" s="46"/>
      <c r="H3" s="46"/>
      <c r="K3" s="47"/>
      <c r="L3" s="47"/>
      <c r="M3" s="47"/>
      <c r="N3" s="47"/>
      <c r="O3" s="47"/>
      <c r="P3" s="47"/>
    </row>
    <row r="4" spans="2:16" x14ac:dyDescent="0.3">
      <c r="B4" s="24" t="s">
        <v>104</v>
      </c>
      <c r="C4" s="24">
        <v>2020</v>
      </c>
      <c r="D4" s="24">
        <v>2021</v>
      </c>
      <c r="E4" s="24">
        <v>2022</v>
      </c>
      <c r="F4" s="24">
        <v>2023</v>
      </c>
      <c r="G4" s="24">
        <v>2024</v>
      </c>
      <c r="H4" s="24">
        <v>2025</v>
      </c>
    </row>
    <row r="5" spans="2:16" x14ac:dyDescent="0.3">
      <c r="B5" s="22" t="s">
        <v>105</v>
      </c>
      <c r="C5" s="23">
        <v>2.0937089777953664</v>
      </c>
      <c r="D5" s="23">
        <v>2.2573245432519875</v>
      </c>
      <c r="E5" s="23">
        <v>2.5113898939474777</v>
      </c>
      <c r="F5" s="23">
        <v>2.8157872623385223</v>
      </c>
      <c r="G5" s="23">
        <v>3.1739809521656706</v>
      </c>
      <c r="H5" s="23">
        <v>3.5951797371278644</v>
      </c>
      <c r="K5" s="20"/>
      <c r="L5" s="20"/>
      <c r="M5" s="20"/>
      <c r="N5" s="20"/>
      <c r="O5" s="20"/>
      <c r="P5" s="20"/>
    </row>
    <row r="6" spans="2:16" x14ac:dyDescent="0.3">
      <c r="B6" s="22" t="s">
        <v>106</v>
      </c>
      <c r="C6" s="23">
        <v>1.7003498495817047</v>
      </c>
      <c r="D6" s="23">
        <v>1.8350141224399459</v>
      </c>
      <c r="E6" s="23">
        <v>2.0285239073376262</v>
      </c>
      <c r="F6" s="23">
        <v>2.2366436095237852</v>
      </c>
      <c r="G6" s="23">
        <v>2.4604125631737803</v>
      </c>
      <c r="H6" s="23">
        <v>2.7098523356401842</v>
      </c>
      <c r="K6" s="20"/>
      <c r="L6" s="20"/>
      <c r="M6" s="20"/>
      <c r="N6" s="20"/>
      <c r="O6" s="20"/>
      <c r="P6" s="20"/>
    </row>
    <row r="7" spans="2:16" x14ac:dyDescent="0.3">
      <c r="B7" s="22" t="s">
        <v>107</v>
      </c>
      <c r="C7" s="23">
        <v>2.2640804741247536</v>
      </c>
      <c r="D7" s="23">
        <v>2.4348591975344931</v>
      </c>
      <c r="E7" s="23">
        <v>2.6868390168878546</v>
      </c>
      <c r="F7" s="23">
        <v>2.9711004416646252</v>
      </c>
      <c r="G7" s="23">
        <v>3.2776049149861399</v>
      </c>
      <c r="H7" s="23">
        <v>3.6228248811303319</v>
      </c>
      <c r="K7" s="20"/>
      <c r="L7" s="20"/>
      <c r="M7" s="20"/>
      <c r="N7" s="20"/>
      <c r="O7" s="20"/>
      <c r="P7" s="20"/>
    </row>
    <row r="8" spans="2:16" x14ac:dyDescent="0.3">
      <c r="B8" s="22" t="s">
        <v>108</v>
      </c>
      <c r="C8" s="23">
        <v>3.0569841023698361</v>
      </c>
      <c r="D8" s="23">
        <v>3.1898367327493822</v>
      </c>
      <c r="E8" s="23">
        <v>3.4845260925192258</v>
      </c>
      <c r="F8" s="23">
        <v>3.788831138572442</v>
      </c>
      <c r="G8" s="23">
        <v>4.0839514792448348</v>
      </c>
      <c r="H8" s="23">
        <v>4.4147254591860197</v>
      </c>
      <c r="K8" s="20"/>
      <c r="L8" s="20"/>
      <c r="M8" s="20"/>
      <c r="N8" s="20"/>
      <c r="O8" s="20"/>
      <c r="P8" s="20"/>
    </row>
    <row r="9" spans="2:16" x14ac:dyDescent="0.3">
      <c r="B9" s="22" t="s">
        <v>109</v>
      </c>
      <c r="C9" s="23">
        <v>2.8705120093617564</v>
      </c>
      <c r="D9" s="23">
        <v>3.0761342265892262</v>
      </c>
      <c r="E9" s="23">
        <v>3.3817643245227287</v>
      </c>
      <c r="F9" s="23">
        <v>3.7160575371144922</v>
      </c>
      <c r="G9" s="23">
        <v>4.0742150797739729</v>
      </c>
      <c r="H9" s="23">
        <v>4.4707713876257076</v>
      </c>
      <c r="K9" s="20"/>
      <c r="L9" s="20"/>
      <c r="M9" s="20"/>
      <c r="N9" s="20"/>
      <c r="O9" s="20"/>
      <c r="P9" s="20"/>
    </row>
    <row r="10" spans="2:16" x14ac:dyDescent="0.3">
      <c r="B10" s="22" t="s">
        <v>110</v>
      </c>
      <c r="C10" s="23">
        <v>6.9034721670934331</v>
      </c>
      <c r="D10" s="23">
        <v>7.4399073060365399</v>
      </c>
      <c r="E10" s="23">
        <v>8.2546720106460896</v>
      </c>
      <c r="F10" s="23">
        <v>9.141178553200362</v>
      </c>
      <c r="G10" s="23">
        <v>10.1104752478492</v>
      </c>
      <c r="H10" s="23">
        <v>11.20528770983562</v>
      </c>
      <c r="K10" s="20"/>
      <c r="L10" s="20"/>
      <c r="M10" s="20"/>
      <c r="N10" s="20"/>
      <c r="O10" s="20"/>
      <c r="P10" s="20"/>
    </row>
    <row r="11" spans="2:16" x14ac:dyDescent="0.3">
      <c r="B11" s="22" t="s">
        <v>111</v>
      </c>
      <c r="C11" s="23">
        <v>5.8434511581214412</v>
      </c>
      <c r="D11" s="23">
        <v>6.3065959500480693</v>
      </c>
      <c r="E11" s="23">
        <v>6.988390942779457</v>
      </c>
      <c r="F11" s="23">
        <v>7.7498993361716337</v>
      </c>
      <c r="G11" s="23">
        <v>8.5789725113741984</v>
      </c>
      <c r="H11" s="23">
        <v>9.5088504820020603</v>
      </c>
      <c r="K11" s="20"/>
      <c r="L11" s="20"/>
      <c r="M11" s="20"/>
      <c r="N11" s="20"/>
      <c r="O11" s="20"/>
      <c r="P11" s="20"/>
    </row>
    <row r="12" spans="2:16" x14ac:dyDescent="0.3">
      <c r="B12" s="22" t="s">
        <v>112</v>
      </c>
      <c r="C12" s="23">
        <v>1.2165348472139177</v>
      </c>
      <c r="D12" s="23">
        <v>1.286480531254762</v>
      </c>
      <c r="E12" s="23">
        <v>1.4199911167565169</v>
      </c>
      <c r="F12" s="23">
        <v>1.5877856622884501</v>
      </c>
      <c r="G12" s="23">
        <v>1.7656388361211743</v>
      </c>
      <c r="H12" s="23">
        <v>1.9706531231489495</v>
      </c>
      <c r="K12" s="20"/>
      <c r="L12" s="20"/>
      <c r="M12" s="20"/>
      <c r="N12" s="20"/>
      <c r="O12" s="20"/>
      <c r="P12" s="20"/>
    </row>
    <row r="13" spans="2:16" x14ac:dyDescent="0.3">
      <c r="B13" s="22" t="s">
        <v>113</v>
      </c>
      <c r="C13" s="23">
        <v>0.35817646134358799</v>
      </c>
      <c r="D13" s="23">
        <v>0.38108204503736515</v>
      </c>
      <c r="E13" s="23">
        <v>0.42062753911855055</v>
      </c>
      <c r="F13" s="23">
        <v>0.46105733796004184</v>
      </c>
      <c r="G13" s="23">
        <v>0.50585720092760655</v>
      </c>
      <c r="H13" s="23">
        <v>0.5557496363965323</v>
      </c>
      <c r="K13" s="20"/>
      <c r="L13" s="20"/>
      <c r="M13" s="20"/>
      <c r="N13" s="20"/>
      <c r="O13" s="20"/>
      <c r="P13" s="20"/>
    </row>
    <row r="14" spans="2:16" x14ac:dyDescent="0.3">
      <c r="B14" s="22" t="s">
        <v>114</v>
      </c>
      <c r="C14" s="23">
        <v>12.860290662253323</v>
      </c>
      <c r="D14" s="23">
        <v>13.990040666531911</v>
      </c>
      <c r="E14" s="23">
        <v>15.420809312694997</v>
      </c>
      <c r="F14" s="23">
        <v>17.062400962485071</v>
      </c>
      <c r="G14" s="23">
        <v>18.878785026065277</v>
      </c>
      <c r="H14" s="23">
        <v>20.952216335982946</v>
      </c>
      <c r="K14" s="20"/>
      <c r="L14" s="20"/>
      <c r="M14" s="20"/>
      <c r="N14" s="20"/>
      <c r="O14" s="20"/>
      <c r="P14" s="20"/>
    </row>
    <row r="15" spans="2:16" x14ac:dyDescent="0.3">
      <c r="B15" s="22" t="s">
        <v>115</v>
      </c>
      <c r="C15" s="23">
        <v>1.4345592071528155</v>
      </c>
      <c r="D15" s="23">
        <v>1.5195844368102844</v>
      </c>
      <c r="E15" s="23">
        <v>1.6698768129032602</v>
      </c>
      <c r="F15" s="23">
        <v>1.8318297685956764</v>
      </c>
      <c r="G15" s="23">
        <v>2.005677213341853</v>
      </c>
      <c r="H15" s="23">
        <v>2.2011280738591901</v>
      </c>
      <c r="K15" s="20"/>
      <c r="L15" s="20"/>
      <c r="M15" s="20"/>
      <c r="N15" s="20"/>
      <c r="O15" s="20"/>
      <c r="P15" s="20"/>
    </row>
    <row r="16" spans="2:16" x14ac:dyDescent="0.3">
      <c r="B16" s="22" t="s">
        <v>116</v>
      </c>
      <c r="C16" s="23">
        <v>1.079656814033378</v>
      </c>
      <c r="D16" s="23">
        <v>1.117496942377598</v>
      </c>
      <c r="E16" s="23">
        <v>1.1965871654339462</v>
      </c>
      <c r="F16" s="23">
        <v>1.2776405715841797</v>
      </c>
      <c r="G16" s="23">
        <v>1.3613799132971014</v>
      </c>
      <c r="H16" s="23">
        <v>1.4543396063799436</v>
      </c>
      <c r="K16" s="20"/>
      <c r="L16" s="20"/>
      <c r="M16" s="20"/>
      <c r="N16" s="20"/>
      <c r="O16" s="20"/>
      <c r="P16" s="20"/>
    </row>
    <row r="17" spans="2:16" x14ac:dyDescent="0.3">
      <c r="B17" s="25" t="s">
        <v>117</v>
      </c>
      <c r="C17" s="26">
        <v>41.681776730445314</v>
      </c>
      <c r="D17" s="26">
        <v>44.834356700661566</v>
      </c>
      <c r="E17" s="26">
        <v>49.463998135547733</v>
      </c>
      <c r="F17" s="26">
        <v>54.64021218149928</v>
      </c>
      <c r="G17" s="26">
        <v>60.276950938320809</v>
      </c>
      <c r="H17" s="26">
        <v>66.661578768315351</v>
      </c>
      <c r="K17" s="20"/>
      <c r="L17" s="20"/>
      <c r="M17" s="20"/>
      <c r="N17" s="20"/>
      <c r="O17" s="20"/>
      <c r="P17" s="20"/>
    </row>
    <row r="20" spans="2:16" x14ac:dyDescent="0.3">
      <c r="C20" s="48" t="s">
        <v>118</v>
      </c>
      <c r="D20" s="48"/>
      <c r="E20" s="48"/>
      <c r="F20" s="48"/>
      <c r="G20" s="48"/>
      <c r="H20" s="48"/>
      <c r="I20" s="48" t="s">
        <v>119</v>
      </c>
      <c r="J20" s="48"/>
      <c r="K20" s="48"/>
      <c r="L20" s="48"/>
      <c r="M20" s="48"/>
      <c r="N20" s="48"/>
    </row>
    <row r="21" spans="2:16" x14ac:dyDescent="0.3">
      <c r="B21" s="24" t="s">
        <v>104</v>
      </c>
      <c r="C21" s="24">
        <v>2020</v>
      </c>
      <c r="D21" s="24">
        <v>2021</v>
      </c>
      <c r="E21" s="24">
        <v>2022</v>
      </c>
      <c r="F21" s="24">
        <v>2023</v>
      </c>
      <c r="G21" s="24">
        <v>2024</v>
      </c>
      <c r="H21" s="24">
        <v>2025</v>
      </c>
      <c r="I21" s="24">
        <v>2020</v>
      </c>
      <c r="J21" s="24">
        <v>2021</v>
      </c>
      <c r="K21" s="24">
        <v>2022</v>
      </c>
      <c r="L21" s="24">
        <v>2023</v>
      </c>
      <c r="M21" s="24">
        <v>2024</v>
      </c>
      <c r="N21" s="24">
        <v>2025</v>
      </c>
    </row>
    <row r="22" spans="2:16" x14ac:dyDescent="0.3">
      <c r="B22" s="22" t="s">
        <v>105</v>
      </c>
      <c r="C22" s="23">
        <v>1.3152341732231394</v>
      </c>
      <c r="D22" s="23">
        <v>1.4670703512148173</v>
      </c>
      <c r="E22" s="23">
        <v>1.6766202434026747</v>
      </c>
      <c r="F22" s="23">
        <v>1.915181473946451</v>
      </c>
      <c r="G22" s="23">
        <v>2.181811453743812</v>
      </c>
      <c r="H22" s="23">
        <v>2.4873534536527941</v>
      </c>
      <c r="I22" s="23">
        <v>0.77847480457222706</v>
      </c>
      <c r="J22" s="23">
        <v>0.79025419203717029</v>
      </c>
      <c r="K22" s="23">
        <v>0.83476965054480312</v>
      </c>
      <c r="L22" s="23">
        <v>0.90060578839207139</v>
      </c>
      <c r="M22" s="23">
        <v>0.99216949842185842</v>
      </c>
      <c r="N22" s="23">
        <v>1.1078262834750703</v>
      </c>
    </row>
    <row r="23" spans="2:16" x14ac:dyDescent="0.3">
      <c r="B23" s="22" t="s">
        <v>106</v>
      </c>
      <c r="C23" s="23">
        <v>1.6372334306074179</v>
      </c>
      <c r="D23" s="23">
        <v>1.7679788541955364</v>
      </c>
      <c r="E23" s="23">
        <v>1.9560476860572973</v>
      </c>
      <c r="F23" s="23">
        <v>2.1630834340560177</v>
      </c>
      <c r="G23" s="23">
        <v>2.3856084431409701</v>
      </c>
      <c r="H23" s="23">
        <v>2.6329223764833123</v>
      </c>
      <c r="I23" s="23">
        <v>6.3116418974286881E-2</v>
      </c>
      <c r="J23" s="23">
        <v>6.7035268244409585E-2</v>
      </c>
      <c r="K23" s="23">
        <v>7.2476221280328837E-2</v>
      </c>
      <c r="L23" s="23">
        <v>7.3560175467767649E-2</v>
      </c>
      <c r="M23" s="23">
        <v>7.4804120032810256E-2</v>
      </c>
      <c r="N23" s="23">
        <v>7.6929959156871827E-2</v>
      </c>
    </row>
    <row r="24" spans="2:16" x14ac:dyDescent="0.3">
      <c r="B24" s="22" t="s">
        <v>107</v>
      </c>
      <c r="C24" s="23">
        <v>2.0831083806277908</v>
      </c>
      <c r="D24" s="23">
        <v>2.261604039571417</v>
      </c>
      <c r="E24" s="23">
        <v>2.5156903601331448</v>
      </c>
      <c r="F24" s="23">
        <v>2.7969793585955145</v>
      </c>
      <c r="G24" s="23">
        <v>3.1013686734424524</v>
      </c>
      <c r="H24" s="23">
        <v>3.4413633619173387</v>
      </c>
      <c r="I24" s="23">
        <v>0.18097209349696253</v>
      </c>
      <c r="J24" s="23">
        <v>0.17325515796307608</v>
      </c>
      <c r="K24" s="23">
        <v>0.17114865675471</v>
      </c>
      <c r="L24" s="23">
        <v>0.17412108306911059</v>
      </c>
      <c r="M24" s="23">
        <v>0.17623624154368769</v>
      </c>
      <c r="N24" s="23">
        <v>0.18146151921299308</v>
      </c>
    </row>
    <row r="25" spans="2:16" x14ac:dyDescent="0.3">
      <c r="B25" s="22" t="s">
        <v>108</v>
      </c>
      <c r="C25" s="23">
        <v>2.3226207722583001</v>
      </c>
      <c r="D25" s="23">
        <v>2.49203926313294</v>
      </c>
      <c r="E25" s="23">
        <v>2.7394751457929067</v>
      </c>
      <c r="F25" s="23">
        <v>3.0100333678600415</v>
      </c>
      <c r="G25" s="23">
        <v>3.2984303215528041</v>
      </c>
      <c r="H25" s="23">
        <v>3.6170650456047126</v>
      </c>
      <c r="I25" s="23">
        <v>0.73436333011153587</v>
      </c>
      <c r="J25" s="23">
        <v>0.69779746961644229</v>
      </c>
      <c r="K25" s="23">
        <v>0.74505094672631933</v>
      </c>
      <c r="L25" s="23">
        <v>0.77879777071240042</v>
      </c>
      <c r="M25" s="23">
        <v>0.7855211576920309</v>
      </c>
      <c r="N25" s="23">
        <v>0.79766041358130713</v>
      </c>
    </row>
    <row r="26" spans="2:16" x14ac:dyDescent="0.3">
      <c r="B26" s="22" t="s">
        <v>109</v>
      </c>
      <c r="C26" s="23">
        <v>2.7428094479840213</v>
      </c>
      <c r="D26" s="23">
        <v>2.9502846063852184</v>
      </c>
      <c r="E26" s="23">
        <v>3.2513827636943948</v>
      </c>
      <c r="F26" s="23">
        <v>3.5814900280571105</v>
      </c>
      <c r="G26" s="23">
        <v>3.9345172363433552</v>
      </c>
      <c r="H26" s="23">
        <v>4.3254585892626363</v>
      </c>
      <c r="I26" s="23">
        <v>0.12770256137773531</v>
      </c>
      <c r="J26" s="23">
        <v>0.12584962020400783</v>
      </c>
      <c r="K26" s="23">
        <v>0.13038156082833402</v>
      </c>
      <c r="L26" s="23">
        <v>0.13456750905738166</v>
      </c>
      <c r="M26" s="23">
        <v>0.13969784343061767</v>
      </c>
      <c r="N26" s="23">
        <v>0.14531279836307132</v>
      </c>
    </row>
    <row r="27" spans="2:16" x14ac:dyDescent="0.3">
      <c r="B27" s="22" t="s">
        <v>110</v>
      </c>
      <c r="C27" s="23">
        <v>5.9409929210105883</v>
      </c>
      <c r="D27" s="23">
        <v>6.5024547885597563</v>
      </c>
      <c r="E27" s="23">
        <v>7.2917464173117361</v>
      </c>
      <c r="F27" s="23">
        <v>8.172919738044131</v>
      </c>
      <c r="G27" s="23">
        <v>9.1359764146683204</v>
      </c>
      <c r="H27" s="23">
        <v>10.21987787073526</v>
      </c>
      <c r="I27" s="23">
        <v>0.96247924608284441</v>
      </c>
      <c r="J27" s="23">
        <v>0.93745251747678326</v>
      </c>
      <c r="K27" s="23">
        <v>0.96292559333435435</v>
      </c>
      <c r="L27" s="23">
        <v>0.96825881515623047</v>
      </c>
      <c r="M27" s="23">
        <v>0.97449883318087926</v>
      </c>
      <c r="N27" s="23">
        <v>0.98540983910035984</v>
      </c>
    </row>
    <row r="28" spans="2:16" x14ac:dyDescent="0.3">
      <c r="B28" s="22" t="s">
        <v>111</v>
      </c>
      <c r="C28" s="23">
        <v>5.5206103866109446</v>
      </c>
      <c r="D28" s="23">
        <v>6.0016268504579839</v>
      </c>
      <c r="E28" s="23">
        <v>6.6847749480874556</v>
      </c>
      <c r="F28" s="23">
        <v>7.4421094533757399</v>
      </c>
      <c r="G28" s="23">
        <v>8.2629927949864861</v>
      </c>
      <c r="H28" s="23">
        <v>9.1810361102680744</v>
      </c>
      <c r="I28" s="23">
        <v>0.32284077151049645</v>
      </c>
      <c r="J28" s="23">
        <v>0.30496909959008506</v>
      </c>
      <c r="K28" s="23">
        <v>0.30361599469200157</v>
      </c>
      <c r="L28" s="23">
        <v>0.30778988279589375</v>
      </c>
      <c r="M28" s="23">
        <v>0.31597971638771244</v>
      </c>
      <c r="N28" s="23">
        <v>0.3278143717339857</v>
      </c>
    </row>
    <row r="29" spans="2:16" x14ac:dyDescent="0.3">
      <c r="B29" s="22" t="s">
        <v>112</v>
      </c>
      <c r="C29" s="23">
        <v>0.80955382229785988</v>
      </c>
      <c r="D29" s="23">
        <v>0.89756216211279394</v>
      </c>
      <c r="E29" s="23">
        <v>1.0195751779480378</v>
      </c>
      <c r="F29" s="23">
        <v>1.1576184313800195</v>
      </c>
      <c r="G29" s="23">
        <v>1.3108218462766634</v>
      </c>
      <c r="H29" s="23">
        <v>1.4853708920146689</v>
      </c>
      <c r="I29" s="23">
        <v>0.40698102491605781</v>
      </c>
      <c r="J29" s="23">
        <v>0.3889183691419682</v>
      </c>
      <c r="K29" s="23">
        <v>0.40041593880847914</v>
      </c>
      <c r="L29" s="23">
        <v>0.43016723090843068</v>
      </c>
      <c r="M29" s="23">
        <v>0.45481698984451091</v>
      </c>
      <c r="N29" s="23">
        <v>0.48528223113428065</v>
      </c>
    </row>
    <row r="30" spans="2:16" x14ac:dyDescent="0.3">
      <c r="B30" s="22" t="s">
        <v>113</v>
      </c>
      <c r="C30" s="23">
        <v>0.33469700052616269</v>
      </c>
      <c r="D30" s="23">
        <v>0.36051697644649278</v>
      </c>
      <c r="E30" s="23">
        <v>0.39786481043890171</v>
      </c>
      <c r="F30" s="23">
        <v>0.43887091459253535</v>
      </c>
      <c r="G30" s="23">
        <v>0.48280318773336883</v>
      </c>
      <c r="H30" s="23">
        <v>0.53151614206709252</v>
      </c>
      <c r="I30" s="23">
        <v>2.3479460817425322E-2</v>
      </c>
      <c r="J30" s="23">
        <v>2.0565068590872395E-2</v>
      </c>
      <c r="K30" s="23">
        <v>2.2762728679648875E-2</v>
      </c>
      <c r="L30" s="23">
        <v>2.2186423367506487E-2</v>
      </c>
      <c r="M30" s="23">
        <v>2.3054013194237739E-2</v>
      </c>
      <c r="N30" s="23">
        <v>2.4233494329439786E-2</v>
      </c>
    </row>
    <row r="31" spans="2:16" x14ac:dyDescent="0.3">
      <c r="B31" s="22" t="s">
        <v>114</v>
      </c>
      <c r="C31" s="23">
        <v>10.210051708781739</v>
      </c>
      <c r="D31" s="23">
        <v>11.223817420394743</v>
      </c>
      <c r="E31" s="23">
        <v>12.641224798825217</v>
      </c>
      <c r="F31" s="23">
        <v>14.230795471430842</v>
      </c>
      <c r="G31" s="23">
        <v>15.977221574687075</v>
      </c>
      <c r="H31" s="23">
        <v>17.950904635418652</v>
      </c>
      <c r="I31" s="23">
        <v>2.6502389534715842</v>
      </c>
      <c r="J31" s="23">
        <v>2.7662232461371672</v>
      </c>
      <c r="K31" s="23">
        <v>2.7795845138697799</v>
      </c>
      <c r="L31" s="23">
        <v>2.8316054910542299</v>
      </c>
      <c r="M31" s="23">
        <v>2.9015634513782014</v>
      </c>
      <c r="N31" s="23">
        <v>3.0013117005642957</v>
      </c>
    </row>
    <row r="32" spans="2:16" x14ac:dyDescent="0.3">
      <c r="B32" s="22" t="s">
        <v>115</v>
      </c>
      <c r="C32" s="23">
        <v>0.86373732165903139</v>
      </c>
      <c r="D32" s="23">
        <v>0.9556122692484178</v>
      </c>
      <c r="E32" s="23">
        <v>1.0832224639482648</v>
      </c>
      <c r="F32" s="23">
        <v>1.22728396494666</v>
      </c>
      <c r="G32" s="23">
        <v>1.3867702645836424</v>
      </c>
      <c r="H32" s="23">
        <v>1.568111652904089</v>
      </c>
      <c r="I32" s="23">
        <v>0.5708218854937841</v>
      </c>
      <c r="J32" s="23">
        <v>0.56397216756186652</v>
      </c>
      <c r="K32" s="23">
        <v>0.58665434895499535</v>
      </c>
      <c r="L32" s="23">
        <v>0.60454580364901644</v>
      </c>
      <c r="M32" s="23">
        <v>0.61890694875821073</v>
      </c>
      <c r="N32" s="23">
        <v>0.63301642095510102</v>
      </c>
    </row>
    <row r="33" spans="2:14" x14ac:dyDescent="0.3">
      <c r="B33" s="22" t="s">
        <v>116</v>
      </c>
      <c r="C33" s="23">
        <v>0.89427006280173094</v>
      </c>
      <c r="D33" s="23">
        <v>0.94350973260531024</v>
      </c>
      <c r="E33" s="23">
        <v>1.019905622402334</v>
      </c>
      <c r="F33" s="23">
        <v>1.1019580167860172</v>
      </c>
      <c r="G33" s="23">
        <v>1.1874140143447089</v>
      </c>
      <c r="H33" s="23">
        <v>1.2804195377269652</v>
      </c>
      <c r="I33" s="23">
        <v>0.18538675123164705</v>
      </c>
      <c r="J33" s="23">
        <v>0.17398720977228774</v>
      </c>
      <c r="K33" s="23">
        <v>0.17668154303161218</v>
      </c>
      <c r="L33" s="23">
        <v>0.17568255479816236</v>
      </c>
      <c r="M33" s="23">
        <v>0.17396589895239237</v>
      </c>
      <c r="N33" s="23">
        <v>0.17392006865297849</v>
      </c>
    </row>
    <row r="34" spans="2:14" x14ac:dyDescent="0.3">
      <c r="B34" s="25" t="s">
        <v>117</v>
      </c>
      <c r="C34" s="26">
        <v>34.674919428388726</v>
      </c>
      <c r="D34" s="26">
        <v>37.824077314325429</v>
      </c>
      <c r="E34" s="26">
        <v>42.277530438042369</v>
      </c>
      <c r="F34" s="26">
        <v>47.23832365307107</v>
      </c>
      <c r="G34" s="26">
        <v>52.645736225503654</v>
      </c>
      <c r="H34" s="26">
        <v>58.721399668055597</v>
      </c>
      <c r="I34" s="26">
        <v>7.0068573020565861</v>
      </c>
      <c r="J34" s="26">
        <v>7.0102793863361361</v>
      </c>
      <c r="K34" s="26">
        <v>7.1864676975053667</v>
      </c>
      <c r="L34" s="26">
        <v>7.4018885284282021</v>
      </c>
      <c r="M34" s="26">
        <v>7.6312147128171501</v>
      </c>
      <c r="N34" s="26">
        <v>7.9401791002597557</v>
      </c>
    </row>
  </sheetData>
  <mergeCells count="4">
    <mergeCell ref="C3:H3"/>
    <mergeCell ref="K3:P3"/>
    <mergeCell ref="C20:H20"/>
    <mergeCell ref="I20:N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A1195-5E40-4FC0-920A-1C9E2C1CF1CF}">
  <dimension ref="B1:N54"/>
  <sheetViews>
    <sheetView tabSelected="1" zoomScale="55" zoomScaleNormal="55" workbookViewId="0">
      <selection activeCell="F22" sqref="F22"/>
    </sheetView>
  </sheetViews>
  <sheetFormatPr defaultRowHeight="14.4" x14ac:dyDescent="0.3"/>
  <cols>
    <col min="1" max="1" width="6.5546875" style="1" customWidth="1"/>
    <col min="2" max="2" width="38.44140625" style="1" bestFit="1" customWidth="1"/>
    <col min="3" max="3" width="19.109375" style="1" customWidth="1"/>
    <col min="4" max="4" width="18.6640625" style="1" customWidth="1"/>
    <col min="5" max="6" width="9.21875" style="1" customWidth="1"/>
    <col min="7" max="7" width="70.6640625" style="1" bestFit="1" customWidth="1"/>
    <col min="8" max="8" width="20.33203125" style="1" bestFit="1" customWidth="1"/>
    <col min="9" max="9" width="19.88671875" style="1" bestFit="1" customWidth="1"/>
    <col min="10" max="11" width="9.21875" style="1" customWidth="1"/>
    <col min="12" max="12" width="72.6640625" style="1" bestFit="1" customWidth="1"/>
    <col min="13" max="14" width="18.5546875" style="1" bestFit="1" customWidth="1"/>
    <col min="15" max="16384" width="8.88671875" style="1"/>
  </cols>
  <sheetData>
    <row r="1" spans="2:14" ht="14.4" customHeight="1" x14ac:dyDescent="0.3">
      <c r="B1" s="49" t="s">
        <v>208</v>
      </c>
      <c r="C1" s="49"/>
      <c r="D1" s="49"/>
    </row>
    <row r="2" spans="2:14" ht="14.4" customHeight="1" x14ac:dyDescent="0.3">
      <c r="B2" s="49"/>
      <c r="C2" s="49"/>
      <c r="D2" s="49"/>
    </row>
    <row r="3" spans="2:14" ht="14.4" customHeight="1" x14ac:dyDescent="0.3">
      <c r="B3" s="49"/>
      <c r="C3" s="49"/>
      <c r="D3" s="49"/>
    </row>
    <row r="5" spans="2:14" ht="23.4" x14ac:dyDescent="0.45">
      <c r="B5" s="40" t="s">
        <v>120</v>
      </c>
      <c r="G5" s="40" t="s">
        <v>209</v>
      </c>
      <c r="L5" s="40" t="s">
        <v>210</v>
      </c>
    </row>
    <row r="6" spans="2:14" x14ac:dyDescent="0.3">
      <c r="B6" s="46"/>
      <c r="C6" s="36">
        <v>45291</v>
      </c>
      <c r="D6" s="36">
        <v>44926</v>
      </c>
      <c r="G6" s="46"/>
      <c r="H6" s="38">
        <v>2023</v>
      </c>
      <c r="I6" s="38">
        <v>2022</v>
      </c>
      <c r="L6" s="46"/>
      <c r="M6" s="27">
        <v>2023</v>
      </c>
      <c r="N6" s="27">
        <v>2022</v>
      </c>
    </row>
    <row r="7" spans="2:14" x14ac:dyDescent="0.3">
      <c r="B7" s="46"/>
      <c r="C7" s="27" t="s">
        <v>207</v>
      </c>
      <c r="D7" s="27" t="s">
        <v>207</v>
      </c>
      <c r="G7" s="46"/>
      <c r="H7" s="38" t="s">
        <v>207</v>
      </c>
      <c r="I7" s="38" t="s">
        <v>207</v>
      </c>
      <c r="L7" s="46"/>
      <c r="M7" s="27" t="s">
        <v>207</v>
      </c>
      <c r="N7" s="27" t="s">
        <v>207</v>
      </c>
    </row>
    <row r="8" spans="2:14" x14ac:dyDescent="0.3">
      <c r="B8" s="30" t="s">
        <v>123</v>
      </c>
      <c r="C8" s="30"/>
      <c r="D8" s="30"/>
      <c r="G8" s="1" t="s">
        <v>153</v>
      </c>
      <c r="H8" s="37">
        <v>4680118204.7904196</v>
      </c>
      <c r="I8" s="37">
        <v>4126598241.3173656</v>
      </c>
      <c r="L8" s="30" t="s">
        <v>164</v>
      </c>
      <c r="M8" s="30"/>
      <c r="N8" s="30"/>
    </row>
    <row r="9" spans="2:14" x14ac:dyDescent="0.3">
      <c r="B9" s="31" t="s">
        <v>124</v>
      </c>
      <c r="C9" s="31"/>
      <c r="D9" s="31"/>
      <c r="G9" s="1" t="s">
        <v>154</v>
      </c>
      <c r="H9" s="37">
        <v>-3657383638.3233533</v>
      </c>
      <c r="I9" s="37">
        <v>-3275118035.928144</v>
      </c>
      <c r="L9" s="1" t="s">
        <v>177</v>
      </c>
      <c r="M9" s="37">
        <f>H16</f>
        <v>541332444.91017997</v>
      </c>
      <c r="N9" s="37">
        <f>I16</f>
        <v>451361450.29940116</v>
      </c>
    </row>
    <row r="10" spans="2:14" ht="43.2" x14ac:dyDescent="0.3">
      <c r="B10" s="1" t="s">
        <v>125</v>
      </c>
      <c r="C10" s="32">
        <v>962608697.00598812</v>
      </c>
      <c r="D10" s="32">
        <v>594894397.60479045</v>
      </c>
      <c r="G10" s="29" t="s">
        <v>155</v>
      </c>
      <c r="H10" s="33">
        <f>H9+H8</f>
        <v>1022734566.4670663</v>
      </c>
      <c r="I10" s="33">
        <f>I9+I8</f>
        <v>851480205.38922167</v>
      </c>
      <c r="L10" s="39" t="s">
        <v>178</v>
      </c>
      <c r="M10" s="37">
        <v>114440747.90419163</v>
      </c>
      <c r="N10" s="37">
        <v>53780480.838323355</v>
      </c>
    </row>
    <row r="11" spans="2:14" x14ac:dyDescent="0.3">
      <c r="B11" s="1" t="s">
        <v>126</v>
      </c>
      <c r="C11" s="32">
        <v>1808716950.2994013</v>
      </c>
      <c r="D11" s="32">
        <v>1678893087.4251497</v>
      </c>
      <c r="G11" s="1" t="s">
        <v>156</v>
      </c>
      <c r="H11" s="37">
        <v>-276707197.00598806</v>
      </c>
      <c r="I11" s="37">
        <v>-275289988.62275451</v>
      </c>
      <c r="L11" s="1" t="s">
        <v>179</v>
      </c>
      <c r="M11" s="37">
        <v>90334937.724550903</v>
      </c>
      <c r="N11" s="37">
        <v>27612970.059880242</v>
      </c>
    </row>
    <row r="12" spans="2:14" x14ac:dyDescent="0.3">
      <c r="B12" s="1" t="s">
        <v>152</v>
      </c>
      <c r="C12" s="32">
        <v>172440881.43712574</v>
      </c>
      <c r="D12" s="32">
        <v>93939834.131736532</v>
      </c>
      <c r="G12" s="1" t="s">
        <v>157</v>
      </c>
      <c r="H12" s="37">
        <v>-207641636.52694613</v>
      </c>
      <c r="I12" s="37">
        <v>-122892411.37724552</v>
      </c>
      <c r="L12" s="1" t="s">
        <v>180</v>
      </c>
      <c r="M12" s="37">
        <v>36002605.988023952</v>
      </c>
      <c r="N12" s="37">
        <v>53971649.101796411</v>
      </c>
    </row>
    <row r="13" spans="2:14" x14ac:dyDescent="0.3">
      <c r="B13" s="1" t="s">
        <v>127</v>
      </c>
      <c r="C13" s="32">
        <v>752226759.28143716</v>
      </c>
      <c r="D13" s="32">
        <v>900935009.58083832</v>
      </c>
      <c r="G13" s="1" t="s">
        <v>158</v>
      </c>
      <c r="H13" s="37">
        <v>1259618.5628742515</v>
      </c>
      <c r="I13" s="37">
        <v>-1398323.9520958085</v>
      </c>
      <c r="L13" s="1" t="s">
        <v>181</v>
      </c>
      <c r="M13" s="37">
        <v>10437088.622754492</v>
      </c>
      <c r="N13" s="37">
        <v>11240916.766467066</v>
      </c>
    </row>
    <row r="14" spans="2:14" x14ac:dyDescent="0.3">
      <c r="B14" s="1" t="s">
        <v>151</v>
      </c>
      <c r="C14" s="32">
        <v>164063566.46706587</v>
      </c>
      <c r="D14" s="32">
        <v>67286918.562874258</v>
      </c>
      <c r="G14" s="29" t="s">
        <v>159</v>
      </c>
      <c r="H14" s="33">
        <f>SUM(H10:H13)</f>
        <v>539645351.4970063</v>
      </c>
      <c r="I14" s="33">
        <f>SUM(I10:I13)</f>
        <v>451899481.43712574</v>
      </c>
      <c r="L14" s="1" t="s">
        <v>182</v>
      </c>
      <c r="M14" s="37">
        <v>7258054.4910179647</v>
      </c>
      <c r="N14" s="37">
        <v>18227556.886227544</v>
      </c>
    </row>
    <row r="15" spans="2:14" x14ac:dyDescent="0.3">
      <c r="B15" s="29" t="s">
        <v>128</v>
      </c>
      <c r="C15" s="33">
        <f>SUM(C10:C14)</f>
        <v>3860056854.4910183</v>
      </c>
      <c r="D15" s="33">
        <f>SUM(D10:D14)</f>
        <v>3335949247.3053894</v>
      </c>
      <c r="G15" s="1" t="s">
        <v>176</v>
      </c>
      <c r="H15" s="37">
        <v>1687093.4131736527</v>
      </c>
      <c r="I15" s="37">
        <v>-538031.13772455091</v>
      </c>
      <c r="L15" s="1" t="s">
        <v>183</v>
      </c>
      <c r="M15" s="37">
        <v>5772665.8682634737</v>
      </c>
      <c r="N15" s="37">
        <v>128153.29341317365</v>
      </c>
    </row>
    <row r="16" spans="2:14" x14ac:dyDescent="0.3">
      <c r="B16" s="31" t="s">
        <v>129</v>
      </c>
      <c r="C16" s="31"/>
      <c r="D16" s="31"/>
      <c r="G16" s="29" t="s">
        <v>160</v>
      </c>
      <c r="H16" s="33">
        <f>SUM(H14:H15)</f>
        <v>541332444.91017997</v>
      </c>
      <c r="I16" s="33">
        <f>SUM(I14:I15)</f>
        <v>451361450.29940116</v>
      </c>
      <c r="L16" s="1" t="s">
        <v>184</v>
      </c>
      <c r="M16" s="37">
        <v>4224413.7724550897</v>
      </c>
      <c r="N16" s="37">
        <v>4845770.6586826351</v>
      </c>
    </row>
    <row r="17" spans="2:14" x14ac:dyDescent="0.3">
      <c r="B17" s="1" t="s">
        <v>130</v>
      </c>
      <c r="C17" s="32">
        <v>13849582.63473054</v>
      </c>
      <c r="D17" s="32">
        <v>3977044.9101796411</v>
      </c>
      <c r="G17" s="1" t="s">
        <v>173</v>
      </c>
      <c r="H17" s="37">
        <v>-42578786.826347306</v>
      </c>
      <c r="I17" s="37">
        <v>-31124621.55688623</v>
      </c>
      <c r="L17" s="1" t="s">
        <v>185</v>
      </c>
      <c r="M17" s="37">
        <v>2388041.9161676648</v>
      </c>
      <c r="N17" s="37">
        <v>3668646.1077844314</v>
      </c>
    </row>
    <row r="18" spans="2:14" ht="15" thickBot="1" x14ac:dyDescent="0.35">
      <c r="B18" s="1" t="s">
        <v>150</v>
      </c>
      <c r="C18" s="32">
        <v>58808271.856287427</v>
      </c>
      <c r="D18" s="32">
        <v>54765964.07185629</v>
      </c>
      <c r="G18" s="34" t="s">
        <v>161</v>
      </c>
      <c r="H18" s="35">
        <f>SUM(H16:H17)</f>
        <v>498753658.08383268</v>
      </c>
      <c r="I18" s="35">
        <f>SUM(I16:I17)</f>
        <v>420236828.74251491</v>
      </c>
      <c r="L18" s="1" t="s">
        <v>186</v>
      </c>
      <c r="M18" s="37">
        <v>642081.43712574849</v>
      </c>
      <c r="N18" s="37">
        <v>1519552.0958083833</v>
      </c>
    </row>
    <row r="19" spans="2:14" ht="15" thickTop="1" x14ac:dyDescent="0.3">
      <c r="B19" s="1" t="s">
        <v>131</v>
      </c>
      <c r="C19" s="32">
        <v>329707594.01197606</v>
      </c>
      <c r="D19" s="32">
        <v>355424402.39520961</v>
      </c>
      <c r="G19" s="31"/>
      <c r="H19" s="31"/>
      <c r="I19" s="31"/>
      <c r="L19" s="1" t="s">
        <v>187</v>
      </c>
      <c r="M19" s="37">
        <v>-97091.017964071856</v>
      </c>
      <c r="N19" s="37" t="s">
        <v>18</v>
      </c>
    </row>
    <row r="20" spans="2:14" x14ac:dyDescent="0.3">
      <c r="B20" s="1" t="s">
        <v>145</v>
      </c>
      <c r="C20" s="32">
        <v>32636391.017964073</v>
      </c>
      <c r="D20" s="32">
        <v>43073479.640718564</v>
      </c>
      <c r="G20" s="31" t="s">
        <v>174</v>
      </c>
      <c r="H20" s="31"/>
      <c r="I20" s="31"/>
      <c r="L20" s="1" t="s">
        <v>188</v>
      </c>
      <c r="M20" s="37">
        <v>-2329174.8502994012</v>
      </c>
      <c r="N20" s="37">
        <v>-981520.9580838324</v>
      </c>
    </row>
    <row r="21" spans="2:14" x14ac:dyDescent="0.3">
      <c r="B21" s="29" t="s">
        <v>146</v>
      </c>
      <c r="C21" s="33">
        <f>SUM(C17:C20)</f>
        <v>435001839.52095813</v>
      </c>
      <c r="D21" s="33">
        <f>SUM(D17:D20)</f>
        <v>457240891.01796412</v>
      </c>
      <c r="G21" s="1" t="s">
        <v>175</v>
      </c>
      <c r="L21" s="29"/>
      <c r="M21" s="33">
        <f>SUM(M9:M20)</f>
        <v>810406816.76646745</v>
      </c>
      <c r="N21" s="33">
        <f>SUM(N9:N20)</f>
        <v>625375625.1497004</v>
      </c>
    </row>
    <row r="22" spans="2:14" ht="15" thickBot="1" x14ac:dyDescent="0.35">
      <c r="B22" s="34" t="s">
        <v>149</v>
      </c>
      <c r="C22" s="35">
        <f>C21+C15</f>
        <v>4295058694.0119762</v>
      </c>
      <c r="D22" s="35">
        <f>D21+D15</f>
        <v>3793190138.3233538</v>
      </c>
      <c r="G22" s="1" t="s">
        <v>162</v>
      </c>
      <c r="H22" s="37">
        <v>51284400.598802395</v>
      </c>
      <c r="I22" s="37">
        <v>-21120529.940119762</v>
      </c>
      <c r="L22" s="31" t="s">
        <v>189</v>
      </c>
      <c r="M22" s="31"/>
      <c r="N22" s="31"/>
    </row>
    <row r="23" spans="2:14" ht="15.6" thickTop="1" thickBot="1" x14ac:dyDescent="0.35">
      <c r="B23" s="31"/>
      <c r="C23" s="31"/>
      <c r="D23" s="31"/>
      <c r="G23" s="34" t="s">
        <v>163</v>
      </c>
      <c r="H23" s="35">
        <f>H22+H18</f>
        <v>550038058.68263507</v>
      </c>
      <c r="I23" s="35">
        <f>I22+I18</f>
        <v>399116298.80239516</v>
      </c>
      <c r="L23" s="1" t="s">
        <v>206</v>
      </c>
      <c r="M23" s="37">
        <v>-220158800.59880242</v>
      </c>
      <c r="N23" s="37">
        <v>-130256080.23952097</v>
      </c>
    </row>
    <row r="24" spans="2:14" ht="15" thickTop="1" x14ac:dyDescent="0.3">
      <c r="B24" s="30" t="s">
        <v>148</v>
      </c>
      <c r="C24" s="30"/>
      <c r="D24" s="30"/>
      <c r="G24" s="31"/>
      <c r="H24" s="31"/>
      <c r="I24" s="31"/>
      <c r="L24" s="1" t="s">
        <v>165</v>
      </c>
      <c r="M24" s="37">
        <v>-85385169.461077854</v>
      </c>
      <c r="N24" s="37">
        <v>586173.65269461076</v>
      </c>
    </row>
    <row r="25" spans="2:14" x14ac:dyDescent="0.3">
      <c r="B25" s="31" t="s">
        <v>167</v>
      </c>
      <c r="C25" s="31"/>
      <c r="D25" s="31"/>
      <c r="G25" s="31"/>
      <c r="H25" s="31"/>
      <c r="I25" s="31"/>
      <c r="L25" s="1" t="s">
        <v>127</v>
      </c>
      <c r="M25" s="37">
        <v>148708250.29940119</v>
      </c>
      <c r="N25" s="37">
        <v>-200928640.11976048</v>
      </c>
    </row>
    <row r="26" spans="2:14" x14ac:dyDescent="0.3">
      <c r="B26" s="31" t="s">
        <v>147</v>
      </c>
      <c r="C26" s="31"/>
      <c r="D26" s="31"/>
      <c r="G26" s="31"/>
      <c r="H26" s="32"/>
      <c r="I26" s="32"/>
      <c r="L26" s="1" t="s">
        <v>151</v>
      </c>
      <c r="M26" s="37">
        <v>-101001061.67664671</v>
      </c>
      <c r="N26" s="37">
        <v>18079563.473053891</v>
      </c>
    </row>
    <row r="27" spans="2:14" x14ac:dyDescent="0.3">
      <c r="B27" s="1" t="s">
        <v>168</v>
      </c>
      <c r="C27" s="32">
        <v>1156496773.0538924</v>
      </c>
      <c r="D27" s="32">
        <v>1182008065.8682635</v>
      </c>
      <c r="G27" s="31"/>
      <c r="H27" s="32"/>
      <c r="I27" s="32"/>
      <c r="L27" s="1" t="s">
        <v>190</v>
      </c>
      <c r="M27" s="37">
        <v>-9872537.7245508991</v>
      </c>
      <c r="N27" s="37">
        <v>-254379.64071856288</v>
      </c>
    </row>
    <row r="28" spans="2:14" x14ac:dyDescent="0.3">
      <c r="B28" s="1" t="s">
        <v>132</v>
      </c>
      <c r="C28" s="32">
        <v>1363187084.4311378</v>
      </c>
      <c r="D28" s="32">
        <v>1020949600</v>
      </c>
      <c r="L28" s="1" t="s">
        <v>168</v>
      </c>
      <c r="M28" s="37">
        <v>-21403431.736526947</v>
      </c>
      <c r="N28" s="37">
        <v>294376932.93413174</v>
      </c>
    </row>
    <row r="29" spans="2:14" x14ac:dyDescent="0.3">
      <c r="B29" s="1" t="s">
        <v>144</v>
      </c>
      <c r="C29" s="32">
        <v>212045990.41916168</v>
      </c>
      <c r="D29" s="32">
        <v>201218735.32934132</v>
      </c>
      <c r="L29" s="1" t="s">
        <v>132</v>
      </c>
      <c r="M29" s="37">
        <v>342237484.43113774</v>
      </c>
      <c r="N29" s="37">
        <v>166682804.79041916</v>
      </c>
    </row>
    <row r="30" spans="2:14" x14ac:dyDescent="0.3">
      <c r="B30" s="1" t="s">
        <v>143</v>
      </c>
      <c r="C30" s="32">
        <v>43275111.976047903</v>
      </c>
      <c r="D30" s="32">
        <v>31820947.305389222</v>
      </c>
      <c r="L30" s="1" t="s">
        <v>144</v>
      </c>
      <c r="M30" s="37">
        <v>10827255.089820359</v>
      </c>
      <c r="N30" s="37">
        <v>-69591747.904191613</v>
      </c>
    </row>
    <row r="31" spans="2:14" x14ac:dyDescent="0.3">
      <c r="B31" s="29" t="s">
        <v>133</v>
      </c>
      <c r="C31" s="33">
        <f>SUM(C27:C30)</f>
        <v>2775004959.88024</v>
      </c>
      <c r="D31" s="33">
        <f>SUM(D27:D30)</f>
        <v>2435997348.5029941</v>
      </c>
      <c r="L31" s="29" t="s">
        <v>191</v>
      </c>
      <c r="M31" s="33">
        <f>SUM(M23:M30)+M21</f>
        <v>874358805.38922191</v>
      </c>
      <c r="N31" s="33">
        <f>SUM(N23:N30)+N21</f>
        <v>704070252.09580815</v>
      </c>
    </row>
    <row r="32" spans="2:14" x14ac:dyDescent="0.3">
      <c r="B32" s="31" t="s">
        <v>141</v>
      </c>
      <c r="C32" s="31"/>
      <c r="D32" s="31"/>
      <c r="L32" s="1" t="s">
        <v>166</v>
      </c>
      <c r="M32" s="37">
        <v>-31124622.155688625</v>
      </c>
      <c r="N32" s="37">
        <v>-23324023.95209581</v>
      </c>
    </row>
    <row r="33" spans="2:14" x14ac:dyDescent="0.3">
      <c r="B33" s="1" t="s">
        <v>142</v>
      </c>
      <c r="C33" s="32">
        <v>18763596.407185629</v>
      </c>
      <c r="D33" s="32">
        <v>28844846.107784431</v>
      </c>
      <c r="L33" s="1" t="s">
        <v>192</v>
      </c>
      <c r="M33" s="37">
        <v>-19562783.832335331</v>
      </c>
      <c r="N33" s="37">
        <v>-11835826.347305389</v>
      </c>
    </row>
    <row r="34" spans="2:14" x14ac:dyDescent="0.3">
      <c r="B34" s="1" t="s">
        <v>134</v>
      </c>
      <c r="C34" s="32">
        <v>141668452.09580839</v>
      </c>
      <c r="D34" s="32">
        <v>176513030.53892216</v>
      </c>
      <c r="L34" s="1" t="s">
        <v>193</v>
      </c>
      <c r="M34" s="37">
        <v>1955242.51497006</v>
      </c>
      <c r="N34" s="37">
        <v>1186314.9700598803</v>
      </c>
    </row>
    <row r="35" spans="2:14" x14ac:dyDescent="0.3">
      <c r="B35" s="29" t="s">
        <v>135</v>
      </c>
      <c r="C35" s="33">
        <f>SUM(C33:C34)</f>
        <v>160432048.502994</v>
      </c>
      <c r="D35" s="33">
        <f>SUM(D33:D34)</f>
        <v>205357876.64670658</v>
      </c>
      <c r="L35" s="29" t="s">
        <v>194</v>
      </c>
      <c r="M35" s="33">
        <f>SUM(M31:M34)</f>
        <v>825626641.91616797</v>
      </c>
      <c r="N35" s="33">
        <f>SUM(N31:N34)</f>
        <v>670096716.76646674</v>
      </c>
    </row>
    <row r="36" spans="2:14" ht="15" thickBot="1" x14ac:dyDescent="0.35">
      <c r="B36" s="34" t="s">
        <v>136</v>
      </c>
      <c r="C36" s="35">
        <f>C35+C31</f>
        <v>2935437008.383234</v>
      </c>
      <c r="D36" s="35">
        <f>D35+D31</f>
        <v>2641355225.1497006</v>
      </c>
      <c r="L36" s="31"/>
      <c r="M36" s="31"/>
      <c r="N36" s="31"/>
    </row>
    <row r="37" spans="2:14" ht="15" thickTop="1" x14ac:dyDescent="0.3">
      <c r="B37" s="31"/>
      <c r="C37" s="31"/>
      <c r="D37" s="31"/>
      <c r="L37" s="30" t="s">
        <v>195</v>
      </c>
      <c r="M37" s="30"/>
      <c r="N37" s="30"/>
    </row>
    <row r="38" spans="2:14" x14ac:dyDescent="0.3">
      <c r="B38" s="30" t="s">
        <v>169</v>
      </c>
      <c r="C38" s="30"/>
      <c r="D38" s="30"/>
      <c r="L38" s="1" t="s">
        <v>196</v>
      </c>
      <c r="M38" s="37">
        <v>114842.51497005988</v>
      </c>
      <c r="N38" s="37">
        <v>0</v>
      </c>
    </row>
    <row r="39" spans="2:14" x14ac:dyDescent="0.3">
      <c r="B39" s="1" t="s">
        <v>170</v>
      </c>
      <c r="C39" s="32">
        <v>718562874.25149703</v>
      </c>
      <c r="D39" s="32">
        <v>718562874.25149703</v>
      </c>
      <c r="L39" s="1" t="s">
        <v>197</v>
      </c>
      <c r="M39" s="37">
        <v>-92783998.80239521</v>
      </c>
      <c r="N39" s="37">
        <v>-320958070.65868264</v>
      </c>
    </row>
    <row r="40" spans="2:14" x14ac:dyDescent="0.3">
      <c r="B40" s="1" t="s">
        <v>171</v>
      </c>
      <c r="C40" s="32">
        <v>121839168.26347306</v>
      </c>
      <c r="D40" s="32">
        <v>71963802.395209581</v>
      </c>
      <c r="L40" s="29" t="s">
        <v>198</v>
      </c>
      <c r="M40" s="33">
        <f>SUM(M38:M39)</f>
        <v>-92669156.287425146</v>
      </c>
      <c r="N40" s="33">
        <f>SUM(N38:N39)</f>
        <v>-320958070.65868264</v>
      </c>
    </row>
    <row r="41" spans="2:14" x14ac:dyDescent="0.3">
      <c r="B41" s="1" t="s">
        <v>172</v>
      </c>
      <c r="C41" s="32">
        <v>52954510.179640718</v>
      </c>
      <c r="D41" s="32">
        <v>-4102556.2874251497</v>
      </c>
    </row>
    <row r="42" spans="2:14" x14ac:dyDescent="0.3">
      <c r="B42" s="1" t="s">
        <v>137</v>
      </c>
      <c r="C42" s="32">
        <v>-108502994.01197605</v>
      </c>
      <c r="D42" s="32"/>
      <c r="L42" s="30" t="s">
        <v>199</v>
      </c>
      <c r="M42" s="30"/>
      <c r="N42" s="30"/>
    </row>
    <row r="43" spans="2:14" x14ac:dyDescent="0.3">
      <c r="B43" s="1" t="s">
        <v>138</v>
      </c>
      <c r="C43" s="32">
        <v>574768126.94610786</v>
      </c>
      <c r="D43" s="32">
        <v>365410792.81437129</v>
      </c>
      <c r="L43" s="1" t="s">
        <v>200</v>
      </c>
      <c r="M43" s="37">
        <v>-17219234.131736528</v>
      </c>
      <c r="N43" s="37">
        <v>-2317876.0479041915</v>
      </c>
    </row>
    <row r="44" spans="2:14" x14ac:dyDescent="0.3">
      <c r="B44" s="29" t="s">
        <v>139</v>
      </c>
      <c r="C44" s="33">
        <f>SUM(C39:C43)</f>
        <v>1359621685.6287427</v>
      </c>
      <c r="D44" s="33">
        <f>SUM(D39:D43)</f>
        <v>1151834913.1736526</v>
      </c>
      <c r="L44" s="1" t="s">
        <v>201</v>
      </c>
      <c r="M44" s="37">
        <v>-239520958.08383235</v>
      </c>
      <c r="N44" s="37">
        <v>0</v>
      </c>
    </row>
    <row r="45" spans="2:14" ht="15" thickBot="1" x14ac:dyDescent="0.35">
      <c r="B45" s="34" t="s">
        <v>140</v>
      </c>
      <c r="C45" s="35">
        <f>C44+C36</f>
        <v>4295058694.0119762</v>
      </c>
      <c r="D45" s="35">
        <f>D44+D36</f>
        <v>3793190138.3233533</v>
      </c>
      <c r="L45" s="1" t="s">
        <v>137</v>
      </c>
      <c r="M45" s="37">
        <v>-108502994.01197605</v>
      </c>
      <c r="N45" s="37">
        <v>0</v>
      </c>
    </row>
    <row r="46" spans="2:14" ht="15" thickTop="1" x14ac:dyDescent="0.3">
      <c r="L46" s="29" t="s">
        <v>202</v>
      </c>
      <c r="M46" s="33">
        <f>SUM(M43:M45)</f>
        <v>-365243186.2275449</v>
      </c>
      <c r="N46" s="33">
        <f>SUM(N43:N45)</f>
        <v>-2317876.0479041915</v>
      </c>
    </row>
    <row r="47" spans="2:14" x14ac:dyDescent="0.3">
      <c r="L47" s="29" t="s">
        <v>203</v>
      </c>
      <c r="M47" s="33">
        <v>367714299.40119761</v>
      </c>
      <c r="N47" s="33">
        <v>346821967.66467065</v>
      </c>
    </row>
    <row r="48" spans="2:14" x14ac:dyDescent="0.3">
      <c r="L48" s="1" t="s">
        <v>205</v>
      </c>
      <c r="M48" s="37">
        <v>594894397.60479045</v>
      </c>
      <c r="N48" s="37">
        <v>248072429.94011977</v>
      </c>
    </row>
    <row r="49" spans="12:14" ht="15" thickBot="1" x14ac:dyDescent="0.35">
      <c r="L49" s="34" t="s">
        <v>204</v>
      </c>
      <c r="M49" s="35">
        <f>SUM(M47:M48)</f>
        <v>962608697.00598812</v>
      </c>
      <c r="N49" s="35">
        <f>SUM(N47:N48)</f>
        <v>594894397.60479045</v>
      </c>
    </row>
    <row r="50" spans="12:14" ht="15" thickTop="1" x14ac:dyDescent="0.3">
      <c r="L50" s="31"/>
      <c r="M50" s="31"/>
      <c r="N50" s="31"/>
    </row>
    <row r="51" spans="12:14" x14ac:dyDescent="0.3">
      <c r="L51" s="31"/>
      <c r="M51" s="31"/>
      <c r="N51" s="31"/>
    </row>
    <row r="52" spans="12:14" x14ac:dyDescent="0.3">
      <c r="L52" s="31"/>
      <c r="M52" s="32"/>
      <c r="N52" s="32"/>
    </row>
    <row r="53" spans="12:14" x14ac:dyDescent="0.3">
      <c r="L53" s="31"/>
      <c r="M53" s="32"/>
      <c r="N53" s="32"/>
    </row>
    <row r="54" spans="12:14" x14ac:dyDescent="0.3">
      <c r="L54" s="31"/>
      <c r="M54" s="32"/>
      <c r="N54" s="32"/>
    </row>
  </sheetData>
  <mergeCells count="4">
    <mergeCell ref="B6:B7"/>
    <mergeCell ref="G6:G7"/>
    <mergeCell ref="L6:L7"/>
    <mergeCell ref="B1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94A9035813F2499BA83AB2DBF49620" ma:contentTypeVersion="14" ma:contentTypeDescription="Create a new document." ma:contentTypeScope="" ma:versionID="d930fa7f9ef80ba1265fcf8869cbb801">
  <xsd:schema xmlns:xsd="http://www.w3.org/2001/XMLSchema" xmlns:xs="http://www.w3.org/2001/XMLSchema" xmlns:p="http://schemas.microsoft.com/office/2006/metadata/properties" xmlns:ns2="b6c8852d-26e3-41c3-aac7-7ea5acc13ec3" xmlns:ns3="80f14c1e-dbdd-4488-a184-6ab2fb337c89" targetNamespace="http://schemas.microsoft.com/office/2006/metadata/properties" ma:root="true" ma:fieldsID="1ebe87cc7c6573d8c0a7edcf84ead7ce" ns2:_="" ns3:_="">
    <xsd:import namespace="b6c8852d-26e3-41c3-aac7-7ea5acc13ec3"/>
    <xsd:import namespace="80f14c1e-dbdd-4488-a184-6ab2fb337c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c8852d-26e3-41c3-aac7-7ea5acc13e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4ecd5e7-186b-40da-ac33-024fd38a749a}" ma:internalName="TaxCatchAll" ma:showField="CatchAllData" ma:web="b6c8852d-26e3-41c3-aac7-7ea5acc13e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14c1e-dbdd-4488-a184-6ab2fb337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10f7415-3fcf-41d8-be46-1facbaf9da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B2F167-684C-49F7-8798-946B6C8664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DBE642-4AE1-461A-BCCF-9455B0CC83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c8852d-26e3-41c3-aac7-7ea5acc13ec3"/>
    <ds:schemaRef ds:uri="80f14c1e-dbdd-4488-a184-6ab2fb337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Horizontal</vt:lpstr>
      <vt:lpstr>Vertical</vt:lpstr>
      <vt:lpstr>Nexus Tech Financials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Rohan.Jain</dc:creator>
  <cp:lastModifiedBy>Ayush Patodia</cp:lastModifiedBy>
  <dcterms:created xsi:type="dcterms:W3CDTF">2015-06-05T18:17:20Z</dcterms:created>
  <dcterms:modified xsi:type="dcterms:W3CDTF">2024-08-27T08:32:50Z</dcterms:modified>
</cp:coreProperties>
</file>